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90"/>
  </bookViews>
  <sheets>
    <sheet name="Прил 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3" i="3" l="1"/>
  <c r="M122" i="3" s="1"/>
  <c r="M121" i="3" s="1"/>
  <c r="L123" i="3"/>
  <c r="L122" i="3" s="1"/>
  <c r="K122" i="3"/>
  <c r="M172" i="3"/>
  <c r="L172" i="3"/>
  <c r="K172" i="3"/>
  <c r="M166" i="3"/>
  <c r="L166" i="3"/>
  <c r="K166" i="3"/>
  <c r="M160" i="3"/>
  <c r="L160" i="3"/>
  <c r="K160" i="3"/>
  <c r="M142" i="3"/>
  <c r="L142" i="3"/>
  <c r="K142" i="3"/>
  <c r="M134" i="3"/>
  <c r="L134" i="3"/>
  <c r="K134" i="3"/>
  <c r="M119" i="3"/>
  <c r="L119" i="3"/>
  <c r="K119" i="3"/>
  <c r="M116" i="3"/>
  <c r="L116" i="3"/>
  <c r="K116" i="3"/>
  <c r="M105" i="3"/>
  <c r="L105" i="3"/>
  <c r="K105" i="3"/>
  <c r="M98" i="3"/>
  <c r="L98" i="3"/>
  <c r="K98" i="3"/>
  <c r="M86" i="3"/>
  <c r="L86" i="3"/>
  <c r="K86" i="3"/>
  <c r="M81" i="3"/>
  <c r="L81" i="3"/>
  <c r="K81" i="3"/>
  <c r="M75" i="3"/>
  <c r="L75" i="3"/>
  <c r="K75" i="3"/>
  <c r="M66" i="3"/>
  <c r="M65" i="3" s="1"/>
  <c r="L66" i="3"/>
  <c r="L65" i="3" s="1"/>
  <c r="K66" i="3"/>
  <c r="K65" i="3" s="1"/>
  <c r="M58" i="3"/>
  <c r="M55" i="3" s="1"/>
  <c r="L58" i="3"/>
  <c r="K58" i="3"/>
  <c r="M56" i="3"/>
  <c r="L56" i="3"/>
  <c r="K56" i="3"/>
  <c r="M45" i="3"/>
  <c r="L45" i="3"/>
  <c r="K45" i="3"/>
  <c r="M23" i="3"/>
  <c r="L23" i="3"/>
  <c r="K23" i="3"/>
  <c r="M18" i="3"/>
  <c r="M17" i="3" s="1"/>
  <c r="L18" i="3"/>
  <c r="L17" i="3" s="1"/>
  <c r="K18" i="3"/>
  <c r="K17" i="3" s="1"/>
  <c r="L55" i="3" l="1"/>
  <c r="K55" i="3"/>
  <c r="M178" i="3"/>
  <c r="M177" i="3" s="1"/>
  <c r="M176" i="3" s="1"/>
  <c r="M175" i="3" s="1"/>
  <c r="M174" i="3" s="1"/>
  <c r="L178" i="3"/>
  <c r="L177" i="3" s="1"/>
  <c r="L176" i="3" s="1"/>
  <c r="L175" i="3" s="1"/>
  <c r="L174" i="3" s="1"/>
  <c r="K178" i="3"/>
  <c r="K177" i="3" s="1"/>
  <c r="K176" i="3" s="1"/>
  <c r="K175" i="3" s="1"/>
  <c r="K174" i="3" s="1"/>
  <c r="M171" i="3"/>
  <c r="M170" i="3" s="1"/>
  <c r="M169" i="3" s="1"/>
  <c r="M168" i="3" s="1"/>
  <c r="L171" i="3"/>
  <c r="L170" i="3" s="1"/>
  <c r="L169" i="3" s="1"/>
  <c r="L168" i="3" s="1"/>
  <c r="K171" i="3"/>
  <c r="K170" i="3" s="1"/>
  <c r="K169" i="3" s="1"/>
  <c r="K168" i="3" s="1"/>
  <c r="M165" i="3"/>
  <c r="M164" i="3" s="1"/>
  <c r="M163" i="3" s="1"/>
  <c r="M162" i="3" s="1"/>
  <c r="L165" i="3"/>
  <c r="L164" i="3" s="1"/>
  <c r="L163" i="3" s="1"/>
  <c r="L162" i="3" s="1"/>
  <c r="K165" i="3"/>
  <c r="K164" i="3" s="1"/>
  <c r="K163" i="3" s="1"/>
  <c r="K162" i="3" s="1"/>
  <c r="M159" i="3"/>
  <c r="M158" i="3" s="1"/>
  <c r="M157" i="3" s="1"/>
  <c r="M156" i="3" s="1"/>
  <c r="L159" i="3"/>
  <c r="L158" i="3" s="1"/>
  <c r="L157" i="3" s="1"/>
  <c r="L156" i="3" s="1"/>
  <c r="K159" i="3"/>
  <c r="K158" i="3" s="1"/>
  <c r="K157" i="3" s="1"/>
  <c r="K156" i="3" s="1"/>
  <c r="M153" i="3"/>
  <c r="M152" i="3" s="1"/>
  <c r="M151" i="3" s="1"/>
  <c r="M150" i="3" s="1"/>
  <c r="M149" i="3" s="1"/>
  <c r="L153" i="3"/>
  <c r="L152" i="3" s="1"/>
  <c r="L151" i="3" s="1"/>
  <c r="L150" i="3" s="1"/>
  <c r="L149" i="3" s="1"/>
  <c r="K153" i="3"/>
  <c r="K152" i="3" s="1"/>
  <c r="K151" i="3" s="1"/>
  <c r="K150" i="3" s="1"/>
  <c r="K149" i="3" s="1"/>
  <c r="M147" i="3"/>
  <c r="M146" i="3" s="1"/>
  <c r="M145" i="3" s="1"/>
  <c r="M144" i="3" s="1"/>
  <c r="L147" i="3"/>
  <c r="L146" i="3" s="1"/>
  <c r="L145" i="3" s="1"/>
  <c r="L144" i="3" s="1"/>
  <c r="K147" i="3"/>
  <c r="K146" i="3" s="1"/>
  <c r="K145" i="3" s="1"/>
  <c r="K144" i="3" s="1"/>
  <c r="M140" i="3"/>
  <c r="M139" i="3" s="1"/>
  <c r="M138" i="3" s="1"/>
  <c r="M137" i="3" s="1"/>
  <c r="M136" i="3" s="1"/>
  <c r="L140" i="3"/>
  <c r="L139" i="3" s="1"/>
  <c r="L138" i="3" s="1"/>
  <c r="L137" i="3" s="1"/>
  <c r="K140" i="3"/>
  <c r="K139" i="3" s="1"/>
  <c r="K138" i="3" s="1"/>
  <c r="K137" i="3" s="1"/>
  <c r="M133" i="3"/>
  <c r="M132" i="3" s="1"/>
  <c r="M131" i="3" s="1"/>
  <c r="M130" i="3" s="1"/>
  <c r="M129" i="3" s="1"/>
  <c r="L133" i="3"/>
  <c r="L132" i="3" s="1"/>
  <c r="L131" i="3" s="1"/>
  <c r="L130" i="3" s="1"/>
  <c r="L129" i="3" s="1"/>
  <c r="K133" i="3"/>
  <c r="K132" i="3" s="1"/>
  <c r="K131" i="3" s="1"/>
  <c r="K130" i="3" s="1"/>
  <c r="K129" i="3" s="1"/>
  <c r="M127" i="3"/>
  <c r="M126" i="3" s="1"/>
  <c r="M125" i="3" s="1"/>
  <c r="M124" i="3" s="1"/>
  <c r="L127" i="3"/>
  <c r="L126" i="3" s="1"/>
  <c r="L125" i="3" s="1"/>
  <c r="L124" i="3" s="1"/>
  <c r="K127" i="3"/>
  <c r="K126" i="3" s="1"/>
  <c r="K125" i="3" s="1"/>
  <c r="K124" i="3" s="1"/>
  <c r="L121" i="3"/>
  <c r="K121" i="3"/>
  <c r="M118" i="3"/>
  <c r="L118" i="3"/>
  <c r="K118" i="3"/>
  <c r="L115" i="3"/>
  <c r="K115" i="3"/>
  <c r="M111" i="3"/>
  <c r="M110" i="3" s="1"/>
  <c r="M109" i="3" s="1"/>
  <c r="L111" i="3"/>
  <c r="K111" i="3"/>
  <c r="M104" i="3"/>
  <c r="M103" i="3" s="1"/>
  <c r="M102" i="3" s="1"/>
  <c r="M101" i="3" s="1"/>
  <c r="L104" i="3"/>
  <c r="L103" i="3" s="1"/>
  <c r="L102" i="3" s="1"/>
  <c r="L101" i="3" s="1"/>
  <c r="K104" i="3"/>
  <c r="K103" i="3" s="1"/>
  <c r="K102" i="3" s="1"/>
  <c r="K101" i="3" s="1"/>
  <c r="M97" i="3"/>
  <c r="M96" i="3" s="1"/>
  <c r="M95" i="3" s="1"/>
  <c r="M94" i="3" s="1"/>
  <c r="L97" i="3"/>
  <c r="L96" i="3" s="1"/>
  <c r="L95" i="3" s="1"/>
  <c r="L94" i="3" s="1"/>
  <c r="K97" i="3"/>
  <c r="K96" i="3" s="1"/>
  <c r="K95" i="3" s="1"/>
  <c r="K94" i="3" s="1"/>
  <c r="M92" i="3"/>
  <c r="M91" i="3" s="1"/>
  <c r="M90" i="3" s="1"/>
  <c r="M89" i="3" s="1"/>
  <c r="L92" i="3"/>
  <c r="L91" i="3" s="1"/>
  <c r="L90" i="3" s="1"/>
  <c r="L89" i="3" s="1"/>
  <c r="K92" i="3"/>
  <c r="K91" i="3" s="1"/>
  <c r="K90" i="3" s="1"/>
  <c r="K89" i="3" s="1"/>
  <c r="M85" i="3"/>
  <c r="M84" i="3" s="1"/>
  <c r="M83" i="3" s="1"/>
  <c r="L85" i="3"/>
  <c r="L84" i="3" s="1"/>
  <c r="L83" i="3" s="1"/>
  <c r="K85" i="3"/>
  <c r="K84" i="3" s="1"/>
  <c r="K83" i="3" s="1"/>
  <c r="M80" i="3"/>
  <c r="M79" i="3" s="1"/>
  <c r="M78" i="3" s="1"/>
  <c r="M77" i="3" s="1"/>
  <c r="L80" i="3"/>
  <c r="L79" i="3" s="1"/>
  <c r="L78" i="3" s="1"/>
  <c r="L77" i="3" s="1"/>
  <c r="K80" i="3"/>
  <c r="K79" i="3" s="1"/>
  <c r="K78" i="3" s="1"/>
  <c r="K77" i="3" s="1"/>
  <c r="M74" i="3"/>
  <c r="M73" i="3" s="1"/>
  <c r="M72" i="3" s="1"/>
  <c r="M71" i="3" s="1"/>
  <c r="L74" i="3"/>
  <c r="L73" i="3" s="1"/>
  <c r="L72" i="3" s="1"/>
  <c r="L71" i="3" s="1"/>
  <c r="K74" i="3"/>
  <c r="K73" i="3" s="1"/>
  <c r="K72" i="3" s="1"/>
  <c r="K71" i="3" s="1"/>
  <c r="M64" i="3"/>
  <c r="M63" i="3" s="1"/>
  <c r="M62" i="3" s="1"/>
  <c r="M61" i="3" s="1"/>
  <c r="L64" i="3"/>
  <c r="L63" i="3" s="1"/>
  <c r="L62" i="3" s="1"/>
  <c r="L61" i="3" s="1"/>
  <c r="K64" i="3"/>
  <c r="K63" i="3" s="1"/>
  <c r="K62" i="3" s="1"/>
  <c r="K61" i="3" s="1"/>
  <c r="M54" i="3"/>
  <c r="M53" i="3" s="1"/>
  <c r="L54" i="3"/>
  <c r="L53" i="3" s="1"/>
  <c r="K54" i="3"/>
  <c r="K53" i="3" s="1"/>
  <c r="M49" i="3"/>
  <c r="M48" i="3" s="1"/>
  <c r="M47" i="3" s="1"/>
  <c r="L49" i="3"/>
  <c r="L48" i="3" s="1"/>
  <c r="L47" i="3" s="1"/>
  <c r="K49" i="3"/>
  <c r="K48" i="3" s="1"/>
  <c r="K47" i="3" s="1"/>
  <c r="M44" i="3"/>
  <c r="M43" i="3" s="1"/>
  <c r="M42" i="3" s="1"/>
  <c r="L44" i="3"/>
  <c r="L43" i="3" s="1"/>
  <c r="L42" i="3" s="1"/>
  <c r="K44" i="3"/>
  <c r="K43" i="3" s="1"/>
  <c r="K42" i="3" s="1"/>
  <c r="M39" i="3"/>
  <c r="M38" i="3" s="1"/>
  <c r="M37" i="3" s="1"/>
  <c r="M36" i="3" s="1"/>
  <c r="L39" i="3"/>
  <c r="L38" i="3" s="1"/>
  <c r="L37" i="3" s="1"/>
  <c r="L36" i="3" s="1"/>
  <c r="K39" i="3"/>
  <c r="K38" i="3" s="1"/>
  <c r="K37" i="3" s="1"/>
  <c r="K36" i="3" s="1"/>
  <c r="M34" i="3"/>
  <c r="M33" i="3" s="1"/>
  <c r="M32" i="3" s="1"/>
  <c r="M31" i="3" s="1"/>
  <c r="L34" i="3"/>
  <c r="L33" i="3" s="1"/>
  <c r="L32" i="3" s="1"/>
  <c r="L31" i="3" s="1"/>
  <c r="K34" i="3"/>
  <c r="K33" i="3" s="1"/>
  <c r="K32" i="3" s="1"/>
  <c r="K31" i="3" s="1"/>
  <c r="M29" i="3"/>
  <c r="M28" i="3" s="1"/>
  <c r="M27" i="3" s="1"/>
  <c r="M26" i="3" s="1"/>
  <c r="L29" i="3"/>
  <c r="L28" i="3" s="1"/>
  <c r="L27" i="3" s="1"/>
  <c r="L26" i="3" s="1"/>
  <c r="K29" i="3"/>
  <c r="K28" i="3" s="1"/>
  <c r="K27" i="3" s="1"/>
  <c r="K26" i="3" s="1"/>
  <c r="M22" i="3"/>
  <c r="M21" i="3" s="1"/>
  <c r="L22" i="3"/>
  <c r="L21" i="3" s="1"/>
  <c r="K22" i="3"/>
  <c r="K21" i="3" s="1"/>
  <c r="M16" i="3"/>
  <c r="L16" i="3"/>
  <c r="K16" i="3"/>
  <c r="M12" i="3"/>
  <c r="M11" i="3" s="1"/>
  <c r="M10" i="3" s="1"/>
  <c r="M9" i="3" s="1"/>
  <c r="L12" i="3"/>
  <c r="L11" i="3" s="1"/>
  <c r="L10" i="3" s="1"/>
  <c r="L9" i="3" s="1"/>
  <c r="K12" i="3"/>
  <c r="K11" i="3" s="1"/>
  <c r="K10" i="3" s="1"/>
  <c r="K9" i="3" s="1"/>
  <c r="K110" i="3" l="1"/>
  <c r="K109" i="3" s="1"/>
  <c r="K108" i="3" s="1"/>
  <c r="L110" i="3"/>
  <c r="L109" i="3" s="1"/>
  <c r="L108" i="3" s="1"/>
  <c r="L100" i="3" s="1"/>
  <c r="K155" i="3"/>
  <c r="M155" i="3"/>
  <c r="M15" i="3"/>
  <c r="M14" i="3" s="1"/>
  <c r="K136" i="3"/>
  <c r="K70" i="3"/>
  <c r="L15" i="3"/>
  <c r="L14" i="3" s="1"/>
  <c r="K15" i="3"/>
  <c r="K14" i="3" s="1"/>
  <c r="M88" i="3"/>
  <c r="M108" i="3"/>
  <c r="M100" i="3" s="1"/>
  <c r="L155" i="3"/>
  <c r="M70" i="3"/>
  <c r="K88" i="3"/>
  <c r="M41" i="3"/>
  <c r="L41" i="3"/>
  <c r="L136" i="3"/>
  <c r="K41" i="3"/>
  <c r="L70" i="3"/>
  <c r="L88" i="3"/>
  <c r="K100" i="3" l="1"/>
  <c r="M8" i="3"/>
  <c r="M180" i="3" s="1"/>
  <c r="L8" i="3"/>
  <c r="L180" i="3" s="1"/>
  <c r="K8" i="3"/>
  <c r="K180" i="3" l="1"/>
  <c r="K182" i="3" s="1"/>
  <c r="L182" i="3"/>
  <c r="M182" i="3"/>
</calcChain>
</file>

<file path=xl/sharedStrings.xml><?xml version="1.0" encoding="utf-8"?>
<sst xmlns="http://schemas.openxmlformats.org/spreadsheetml/2006/main" count="698" uniqueCount="206">
  <si>
    <t>Код классификации</t>
  </si>
  <si>
    <t>рублей</t>
  </si>
  <si>
    <t>Наименование</t>
  </si>
  <si>
    <t>Раздел</t>
  </si>
  <si>
    <t>01</t>
  </si>
  <si>
    <t>02</t>
  </si>
  <si>
    <t>04</t>
  </si>
  <si>
    <t>Обеспечение деятельности финансовых,налоговых и таможенных органов и органов финансового(финансового-бюджетного надзора)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</si>
  <si>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</si>
  <si>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</si>
  <si>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</si>
  <si>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</si>
  <si>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</si>
  <si>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</si>
  <si>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</si>
  <si>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</si>
  <si>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03</t>
  </si>
  <si>
    <t>Национальная безопасность и правоохранительная деятельность</t>
  </si>
  <si>
    <t>10</t>
  </si>
  <si>
    <t>14</t>
  </si>
  <si>
    <t>Национальная экономика</t>
  </si>
  <si>
    <t>Дорожное хозяйство(дорожные фонды)</t>
  </si>
  <si>
    <t>09</t>
  </si>
  <si>
    <t>Другие вопросы в области национальной экономики</t>
  </si>
  <si>
    <t>12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</si>
  <si>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</si>
  <si>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</si>
  <si>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</si>
  <si>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</si>
  <si>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</si>
  <si>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охране окружающей среды</t>
  </si>
  <si>
    <t>Образование</t>
  </si>
  <si>
    <t>Молодёжная политика и оздоровление детей</t>
  </si>
  <si>
    <t>Профессиональная подготовка,переподготовка и повышение квалификации</t>
  </si>
  <si>
    <t>Культура и кинематография</t>
  </si>
  <si>
    <t>08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</si>
  <si>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</si>
  <si>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</si>
  <si>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</si>
  <si>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политике</t>
  </si>
  <si>
    <t>Физическая культура и спорт</t>
  </si>
  <si>
    <t>99</t>
  </si>
  <si>
    <t>Условно утверждённые расходы</t>
  </si>
  <si>
    <t>Приложение № 3</t>
  </si>
  <si>
    <t>Распределение бюджетных ассигнований  бюджета муниципального образования Страховское Заокского района на 2022 год и плановый период 2023 и 2024 годов по разделам, подразделам, целевым статьям (государственным программам и непрограмным направлениям деятельности),группам видов расходов классификации расходов бюджета</t>
  </si>
  <si>
    <t>Подраздел</t>
  </si>
  <si>
    <t>Целевая статья</t>
  </si>
  <si>
    <t>Группа,подгруппа видов расходов</t>
  </si>
  <si>
    <t>Общегосударственные вопросы</t>
  </si>
  <si>
    <t xml:space="preserve">01 </t>
  </si>
  <si>
    <t>Функционирование высшего должностного лица субъекта Российской Федерации и органа муниципального образования</t>
  </si>
  <si>
    <t>Обеспечение функциии Собрания депутатов</t>
  </si>
  <si>
    <t>99 0 00 00000</t>
  </si>
  <si>
    <t>Глава муниципального образования</t>
  </si>
  <si>
    <t>99 9 00 00000</t>
  </si>
  <si>
    <t>Расходы на выплаты по оплате работников органов местного самоуправления в рамках непрограмного направления деятельности"Обеспечение функционирования собрания депутатов муниципального образования  "</t>
  </si>
  <si>
    <t>99 9 00 00110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</si>
  <si>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</si>
  <si>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</si>
  <si>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</si>
  <si>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</t>
  </si>
  <si>
    <t>Аппарат администрации</t>
  </si>
  <si>
    <t>Расходы на выплаты по оплате труда работников органов местного самоуправления  в рамках непрограмного направления деятельности "Обеспечение функционирования администрации муниципального образования"</t>
  </si>
  <si>
    <t>Иные закупки товаров,работ и услуг для обеспечения государственных(муниципальных) нужд</t>
  </si>
  <si>
    <t>240</t>
  </si>
  <si>
    <t>Глава администрации</t>
  </si>
  <si>
    <t>Расходы на выплаты по оплате труда работников органов местного самоуправления в рамках непрограмного направления деятельности "Обеспечение функционирования администрации муниципального образования"</t>
  </si>
  <si>
    <t>Непрограмные расходы в области финансового(финансового-бюджетного)надзора(контроля) в соответствии с бюджетным законодательством</t>
  </si>
  <si>
    <t>Иные непрограмные мероприятия</t>
  </si>
  <si>
    <t>Расходы на функции финансового(финансового-бюджетного)надзора(контроля) в соответствии с бюджетным законодательством в рамках непрограмного направления деятельности</t>
  </si>
  <si>
    <t>99 9 00 22010</t>
  </si>
  <si>
    <t>Иные межбюджетные трансферты</t>
  </si>
  <si>
    <t>540</t>
  </si>
  <si>
    <t>Обеспечение проведения выборов и референдумов в поселениях Заокского района</t>
  </si>
  <si>
    <t>Расходы на проведение выборов  в законодательные( представительные) органы поселений Заокского района</t>
  </si>
  <si>
    <t>Расходы на проведение выборов в Собрания депутатов  Заокского района в рамках непрограмного направления деятельности"Обеспечение проведения выборов и референдумов в поселениях Заокского района"</t>
  </si>
  <si>
    <t>99 9 00 22020</t>
  </si>
  <si>
    <t>Иные закупки товаров,работ и услуг для обеспечения государственных (муниципальных) нужд</t>
  </si>
  <si>
    <t>Резервные фонды местных администраций</t>
  </si>
  <si>
    <t>Управление резервным фондом администрации в рамках непрограмного направления деятельности "Резервные фонды"</t>
  </si>
  <si>
    <t>99 9 00 22030</t>
  </si>
  <si>
    <t>01 0 00 00000</t>
  </si>
  <si>
    <t>01 1 00 00000</t>
  </si>
  <si>
    <t>01 1 00 21010</t>
  </si>
  <si>
    <t>02 0 00 00000</t>
  </si>
  <si>
    <t>02 1 00 00000</t>
  </si>
  <si>
    <t>02 1 00 21020</t>
  </si>
  <si>
    <t>03 0 00 00000</t>
  </si>
  <si>
    <t>03 1 00 00000</t>
  </si>
  <si>
    <t>03 1 00 21030</t>
  </si>
  <si>
    <t>Уплата налогов,сборов и иных платежей</t>
  </si>
  <si>
    <t>99 9 00 22040</t>
  </si>
  <si>
    <t>Мобилизационная и вневойсковая подготовка</t>
  </si>
  <si>
    <t>Непрограмные расходы</t>
  </si>
  <si>
    <t>Осуществление первичного воинского учета на территориях,где отсутствуют военные комиссариаты по иным непрограмным мероприятиям в рамках непрограмных расходов</t>
  </si>
  <si>
    <t>99 9 00 51180</t>
  </si>
  <si>
    <t xml:space="preserve">03 </t>
  </si>
  <si>
    <t>Защита населения и территории от чрезвычайных ситуаций природного и техногенного характера,пожарная безопасность</t>
  </si>
  <si>
    <t>04 0 00 00000</t>
  </si>
  <si>
    <t>04 1 00 00000</t>
  </si>
  <si>
    <t>04 1 00 21040</t>
  </si>
  <si>
    <t>04 1  00 21040</t>
  </si>
  <si>
    <t>Другие вопросы  в области национальной и правоохранительной деятельности</t>
  </si>
  <si>
    <t>05 0 00 00000</t>
  </si>
  <si>
    <t>05 1 00 00000</t>
  </si>
  <si>
    <t>05 1 00 21050</t>
  </si>
  <si>
    <t>Муниципальная программа</t>
  </si>
  <si>
    <t>06 0 00 00000</t>
  </si>
  <si>
    <t>06 1 00 00000</t>
  </si>
  <si>
    <t>06 1 00  21060</t>
  </si>
  <si>
    <t xml:space="preserve">04 </t>
  </si>
  <si>
    <t>Содержание автомобильнх дорог и инжинерных сооружений на них в границах городских округов и поселений в рамках благоустройства</t>
  </si>
  <si>
    <t>07 0 00 00000</t>
  </si>
  <si>
    <t>Содержание автомобильнх дорог и инжинерных сооружений на них в границах городских округов и поселений в рамках благоустройства непрограмного напрвления деятельности</t>
  </si>
  <si>
    <t>07 4 00 00000</t>
  </si>
  <si>
    <t xml:space="preserve">Мероприятия по очистке дорог от снега на территории муниципального образования Страховское Заокского района </t>
  </si>
  <si>
    <t>07 4 00 21070</t>
  </si>
  <si>
    <t>Мероприятия в области строительства,архитектуры и градостроительства</t>
  </si>
  <si>
    <t>Межевание границ земельных участков на территории муниципального образования Страховское Заокского района  в рамках непрограмного направления деятельности</t>
  </si>
  <si>
    <t>Мероприятия по межеванию земельных участков находящихся на территории муниципального образования Страховское Заокского района</t>
  </si>
  <si>
    <t>99 9 00 22050</t>
  </si>
  <si>
    <t>Жилищно-коммунальное хозяйство</t>
  </si>
  <si>
    <t xml:space="preserve">05 </t>
  </si>
  <si>
    <t>07 1 00 21070</t>
  </si>
  <si>
    <t>07 2 00 21070</t>
  </si>
  <si>
    <t>07 3 00 21070</t>
  </si>
  <si>
    <t>Другие вопросы  в области жилищно-коммунального хозяйства</t>
  </si>
  <si>
    <t>Непрограмные расходы в области жилищно-коммунального  хозяйства</t>
  </si>
  <si>
    <t>Иные непрограмные мероприятия в области жилищно-коммунального хозяйства</t>
  </si>
  <si>
    <t>Расходы по иным непрограмным мероприятиям в рамках непрограмных расходов в области жилищно-коммунального хозяйства</t>
  </si>
  <si>
    <t>99 9 00 22060</t>
  </si>
  <si>
    <t>08 0 00 00000</t>
  </si>
  <si>
    <t>08 1 00 00000</t>
  </si>
  <si>
    <t>08 1 00 21080</t>
  </si>
  <si>
    <t>Организационно - воспитательная работа с молодёжью</t>
  </si>
  <si>
    <t>Мероприятия в области оганизационно воспитательной работе с молодежью в рамках непрограмного направления деятельности"Органзационно-воспитательная работа с молодежью"</t>
  </si>
  <si>
    <t>Реализация мероприятий в области оганизационно-воспитательной работы с молодежью в рамках непрограмного направления днятельности "Организационно-воспитательная работа с молодежью"</t>
  </si>
  <si>
    <t>99 9 00 22090</t>
  </si>
  <si>
    <t>Организация и осуществление мероприятий по работе с детьми и молодежью,организация досуга и обеспечение населения услугами культуры</t>
  </si>
  <si>
    <t>Обеспечение деятельности учреждений осуществляющих работу по обеспечению населения в рамках непрограмного направления деятельности"Организация и осуществление мероприятий по работе с детьми и молодежью,организация досуга и обеспечение населения услугами культуры"</t>
  </si>
  <si>
    <t>Расходы на обеспечение деятельности(оказание услуг) муниципальных учреждений в рамках непрограмного направления деятельности "Организация и осуществление мероприятий по работе с детьми и молодежью,организация досуга и обеспечение населения услугами культуры"</t>
  </si>
  <si>
    <t>99 9 00 22100</t>
  </si>
  <si>
    <t>Иные межбюджетные трансферты в район</t>
  </si>
  <si>
    <t xml:space="preserve"> Социальная поддаржка населения муниципального образования</t>
  </si>
  <si>
    <t>Доплата к пенсии муниципальным служащим в рамках непрограмного направления деятельности"Социальная поддержка населения муниципального образования"</t>
  </si>
  <si>
    <t>99 9 00 71020</t>
  </si>
  <si>
    <t>Социальные выплаты гражданам,кроме публичных нормативных социальных выплат</t>
  </si>
  <si>
    <t>320</t>
  </si>
  <si>
    <t>Социальное обеспечение населению</t>
  </si>
  <si>
    <t>Мероприятия в рамках программы"По работе с населением муниципального образования Страховское Заокского района 2022-2024 годы"</t>
  </si>
  <si>
    <t xml:space="preserve">Физическая культура 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</si>
  <si>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</si>
  <si>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 в рамках непрограмного направления деятельности"Физическая культура"</t>
  </si>
  <si>
    <t>Реализация мероприятий в области здравоохранения,спорта и физической культуры,туризма в рамках непрограмного направления днятельности "Физическая культура"</t>
  </si>
  <si>
    <t>99 9 00 22110</t>
  </si>
  <si>
    <t>Итого по расходам</t>
  </si>
  <si>
    <t>99 9 00 99990</t>
  </si>
  <si>
    <t>ВСЕГО:</t>
  </si>
  <si>
    <t>121</t>
  </si>
  <si>
    <t>129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</si>
  <si>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</si>
  <si>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</si>
  <si>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880</t>
  </si>
  <si>
    <t>Специальные расходы</t>
  </si>
  <si>
    <t>242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</si>
  <si>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</si>
  <si>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</si>
  <si>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244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</si>
  <si>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</si>
  <si>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321</t>
  </si>
  <si>
    <t>Пособия, компенсации и иные социальные выплаты гражданам, кроме публичных нормативных обязательств</t>
  </si>
  <si>
    <t>Программа "По работе с населением муниципального образования Страховское Заокского района на 2023-2025 годы"</t>
  </si>
  <si>
    <t>Муниципальная программа "По работе с населением муниципального образования Страховское Заокского района на  2023-2025 годы</t>
  </si>
  <si>
    <t>Мероприятия в рамках программы"По работе с населением муниципального образования Страховское Заокского района  2023-2025 годы"</t>
  </si>
  <si>
    <t>Программа "По работе с населением муниципального образования Страховское Заокского района на  2023-2025 годы"</t>
  </si>
  <si>
    <t>Мероприятия в рамках программы " Повышение квалификации муниципальных служащих и работников,занимающих должности,не отнесенные к должностям муниципальной службы муниципального образования Страховское Заокского района на  2023-2025 годы"</t>
  </si>
  <si>
    <t>Программа"Повышение квалификации муниципальных служащих и работников,занимающих должности,не отнесенные к должностям муниципальной службы муниципального образования Страховское Заокского района на  2023-2025 годы"</t>
  </si>
  <si>
    <t>Мероприятия по муниципальной программе"Благоустройство территории муниципального образования Страховское Заокского района на  2023-2025 годы"(борьба с борщевиком)</t>
  </si>
  <si>
    <t>Муниципальная программа"Благоустройство территории муниципального образования Страховское Заокского района на  2023-2025 годы"</t>
  </si>
  <si>
    <t>Мероприятия по уходу пешеходных дорожек и тротуаров,приобретений елей,гирлянд и украшений к новогодним мероприятиям,побелка стволов деревьев и бордюров,уборка крупногабаритного мусора,борьба с борщевиком,установка урн,установка лавочек и спортивных площадок,устройство контейнерных площадок для вывоза мусора,ремонт и содержание детских площадок,строительство спортивных площадок,ремонт тротуаров,погребение неопознанных трупов не имеющих родственников в рамках программы"Благоустройство территории МО Страховское Заокского района на  2023-2025 годы"("Прочие мероприятия по благоустройству муниципального образования Страховское Заокского района")</t>
  </si>
  <si>
    <t>Мероприятия по ремонту памятников павшим воинам и воинских захоронений,по содержанию мест захоронений в муниципальном образовании Страховское Заокского района в рамках программы"Благоустройство территории МО Страховское Заокского района на  2023-2025 годы"("Организация и содержание мест захоронения")</t>
  </si>
  <si>
    <t>Мероприятия по окашиванию территории,спилу деревьев,обрезки кустарников,посадке деревьев,кустарников,цветов,закупка грунта для работ по благоустройству на территории муниципального образования Страховское Заокского района в рамках программы"Благоустройство на территории МО Страховское Заокского района на  2023-2025 годы"("Озеленение")</t>
  </si>
  <si>
    <t xml:space="preserve"> Оплата потребленной э/энергии  на уличное освещение,техническое обслуживание,устройство уличного освещенияв в муниципальном образовании Страховское Заокского района в рамках программы"Благоустройство территории МО Страховское Заокского района на  2023-2025 годы"( "Уличное освещение")</t>
  </si>
  <si>
    <t>Организация по благоустройству муниципального образования Страховское Заокского района в рамках программы "Благоустройство территории МО Страховское Заокского района на  2023-2025 годы"("Уличное освещение,"Озеленение","Организация и содержание мест захоронения","Прочие мероприятия по благоустройству муниципального образования Страховское Заокского района")</t>
  </si>
  <si>
    <t>Муниципальная программа по благоустройству территории муниципального образования Страховское Заокского района на  2023-2025 годы</t>
  </si>
  <si>
    <t xml:space="preserve">Мероприятия в рамках программы"Благоустройство на территории муницмпального образования Страховское Заокского района на  2023-2025 годов </t>
  </si>
  <si>
    <t>Организация по программе "Благоустройство на территории МО Страховское Заокского района на 2023-2025 годов "</t>
  </si>
  <si>
    <t>Муниципальная программа по благоустройству территории муниципального образования Страховское Заокского района на  2023-2025 г.</t>
  </si>
  <si>
    <t xml:space="preserve"> Программа"По профилактике терроризма и экстремизма,а также минимизации и (или) ликвидации последствий проявлений терроризма и экстремизма на территории муниципального образования Страховское  Заокского района на период  2023-2025 годы"</t>
  </si>
  <si>
    <t>Муниципальная программа"По профилактике терроризма и экстремизма,а также минимизации и (или) ликвидации последствий проявлений терроризма и экстремизма на территории муниципального образования Страховское  Заокского района на период  2023-2025 годы"</t>
  </si>
  <si>
    <t>Обеспечение привлечения граждан и их объединений к участию в обеспечении охраны общественного порядка(О добровольных народных дружинах)в рамках программы"О привлечении граждан и их объединений к участию в обеспечении охраны общественного порядка ( О добровольных народных дружинах) на территории МО Страховское Заокского района на 2023-2025 годов</t>
  </si>
  <si>
    <t>Программа"О привлечении граждан и их объединений к участию в обеспечении охраны общественного порядка(О добровольных народных дружинах) на территории МО Страховское Заокского района на  2023-2025 годов</t>
  </si>
  <si>
    <t>Муниципальная программа"О привлечении граждан и их объединений к участию в обеспечении охраны общественного порядка(О добровольных народных дружинах) на территории МО Страховское Заокского района на  2023-2025 годов</t>
  </si>
  <si>
    <t>Обеспечение первичных мер пожарной безопасности в муниципальном образовании в рамках программы"Обеспечение первичных мер пожарной безопасности муниципального образование Страховское Заокского района на  2023-2025 годы</t>
  </si>
  <si>
    <t xml:space="preserve"> Программа"Обеспечение первичных мер пожарной безопасности муниципального образования Страховское Заокског района на  2023-2025 годы"</t>
  </si>
  <si>
    <t>Муниципальная программа"Обеспечение  первичных мер пожарной безопасности в   МО Страховское Заокского района  на  2023-2025 годы"</t>
  </si>
  <si>
    <t>Мероприятия в рамках программы "По работе с населением муниципального образования Страховское Заокского района на  2023-2025 годы"</t>
  </si>
  <si>
    <t>Программа "По работе с населением муниципального образования Страховское Заокского района на 2023-2025 годы</t>
  </si>
  <si>
    <t>Мероприятия в рамках программы "Материально-техническое обеспечение деятельности администрации муниципального образование Страховское Заокского района на  2023-2025 годы"</t>
  </si>
  <si>
    <t xml:space="preserve"> Программа "Материально-техническое обеспечение деятельности администрации муниципального образование Страховское Заокского района на  2023-2025 годы"</t>
  </si>
  <si>
    <t>Муниципальная программа "Материально-техническое обеспечение деятельности администрации муниципального образование Страховское Заокского района на  2023-2025 годы"</t>
  </si>
  <si>
    <t>Мерорпиятия в рамках программы "Ресурсное обеспечение информационной системы администрации муниципального образования Страховское Заокского района на 2023-2025 годы"</t>
  </si>
  <si>
    <t xml:space="preserve"> Программа "Ресурсное обеспечение информационной системы администрации муниципального образования Страховское Заокского района на  2023-2025 годы"</t>
  </si>
  <si>
    <t>Муниципальная программа "Ресурсное обеспечение информационной системы администрации муниципального образования Страховское Заокского района на  2023-2025 годы"</t>
  </si>
  <si>
    <t>247</t>
  </si>
  <si>
    <t>к решению №57/2 от 18.08.2023 г. Собрания депутатов муниципального образования Страховское Заокского района "О внесении изменений и дополнений в решение Собрания депутатов муниципального образования Страховс кое Заокского района от 23 декабря 2022 года №49/1 "О бюджете  муниципального образования Страховское Заокского района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</si>
</sst>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"/>
    <numFmt numFmtId="165" formatCode="000"/>
    <numFmt numFmtId="166" formatCode="000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3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10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263">
    <xf numFmtId="0" fontId="0" fillId="0" borderId="0" xfId="0"/>
    <xf numFmtId="0" fontId="5" fillId="0" borderId="0" xfId="1" applyFont="1"/>
    <xf numFmtId="49" fontId="5" fillId="0" borderId="0" xfId="1" applyNumberFormat="1" applyFont="1"/>
    <xf numFmtId="0" fontId="3" fillId="0" borderId="0" xfId="2" applyNumberFormat="1" applyFont="1" applyFill="1" applyAlignment="1" applyProtection="1">
      <alignment vertical="center"/>
      <protection hidden="1"/>
    </xf>
    <xf numFmtId="0" fontId="2" fillId="0" borderId="0" xfId="2" applyNumberFormat="1" applyFont="1" applyFill="1" applyAlignment="1" applyProtection="1">
      <alignment vertical="top"/>
      <protection hidden="1"/>
    </xf>
    <xf numFmtId="49" fontId="2" fillId="0" borderId="0" xfId="2" applyNumberFormat="1" applyFont="1" applyFill="1" applyAlignment="1" applyProtection="1">
      <alignment vertical="top"/>
      <protection hidden="1"/>
    </xf>
    <xf numFmtId="0" fontId="7" fillId="0" borderId="16" xfId="2" applyNumberFormat="1" applyFont="1" applyFill="1" applyBorder="1" applyAlignment="1" applyProtection="1">
      <alignment vertical="center"/>
      <protection hidden="1"/>
    </xf>
    <xf numFmtId="0" fontId="7" fillId="0" borderId="12" xfId="2" applyNumberFormat="1" applyFont="1" applyFill="1" applyBorder="1" applyAlignment="1" applyProtection="1">
      <alignment vertical="center"/>
      <protection hidden="1"/>
    </xf>
    <xf numFmtId="0" fontId="7" fillId="0" borderId="20" xfId="2" applyNumberFormat="1" applyFont="1" applyFill="1" applyBorder="1" applyAlignment="1" applyProtection="1">
      <alignment horizontal="center" vertical="center"/>
      <protection hidden="1"/>
    </xf>
    <xf numFmtId="0" fontId="7" fillId="0" borderId="14" xfId="2" applyNumberFormat="1" applyFont="1" applyFill="1" applyBorder="1" applyAlignment="1" applyProtection="1">
      <alignment horizontal="center" vertical="center"/>
      <protection hidden="1"/>
    </xf>
    <xf numFmtId="49" fontId="7" fillId="0" borderId="22" xfId="2" applyNumberFormat="1" applyFont="1" applyFill="1" applyBorder="1" applyAlignment="1" applyProtection="1">
      <alignment horizontal="center" vertical="center" wrapText="1"/>
      <protection hidden="1"/>
    </xf>
    <xf numFmtId="49" fontId="7" fillId="0" borderId="22" xfId="3" applyNumberFormat="1" applyFont="1" applyFill="1" applyBorder="1" applyAlignment="1" applyProtection="1">
      <alignment horizontal="center" vertical="center" wrapText="1"/>
      <protection hidden="1"/>
    </xf>
    <xf numFmtId="49" fontId="7" fillId="0" borderId="3" xfId="2" applyNumberFormat="1" applyFont="1" applyFill="1" applyBorder="1" applyAlignment="1" applyProtection="1">
      <protection hidden="1"/>
    </xf>
    <xf numFmtId="49" fontId="7" fillId="0" borderId="26" xfId="2" applyNumberFormat="1" applyFont="1" applyFill="1" applyBorder="1" applyAlignment="1" applyProtection="1">
      <protection hidden="1"/>
    </xf>
    <xf numFmtId="49" fontId="7" fillId="0" borderId="4" xfId="2" applyNumberFormat="1" applyFont="1" applyFill="1" applyBorder="1" applyAlignment="1" applyProtection="1">
      <protection hidden="1"/>
    </xf>
    <xf numFmtId="49" fontId="2" fillId="0" borderId="4" xfId="2" applyNumberFormat="1" applyFont="1" applyFill="1" applyBorder="1" applyAlignment="1" applyProtection="1">
      <protection hidden="1"/>
    </xf>
    <xf numFmtId="165" fontId="2" fillId="0" borderId="27" xfId="2" applyNumberFormat="1" applyFont="1" applyFill="1" applyBorder="1" applyAlignment="1" applyProtection="1">
      <alignment horizontal="left" wrapText="1"/>
      <protection hidden="1"/>
    </xf>
    <xf numFmtId="165" fontId="2" fillId="0" borderId="28" xfId="2" applyNumberFormat="1" applyFont="1" applyFill="1" applyBorder="1" applyAlignment="1" applyProtection="1">
      <alignment horizontal="left" wrapText="1"/>
      <protection hidden="1"/>
    </xf>
    <xf numFmtId="165" fontId="2" fillId="0" borderId="5" xfId="2" applyNumberFormat="1" applyFont="1" applyFill="1" applyBorder="1" applyAlignment="1" applyProtection="1">
      <alignment horizontal="left" wrapText="1"/>
      <protection hidden="1"/>
    </xf>
    <xf numFmtId="166" fontId="2" fillId="0" borderId="4" xfId="3" applyNumberFormat="1" applyFont="1" applyFill="1" applyBorder="1" applyAlignment="1" applyProtection="1">
      <alignment horizontal="left"/>
      <protection hidden="1"/>
    </xf>
    <xf numFmtId="164" fontId="2" fillId="0" borderId="30" xfId="2" applyNumberFormat="1" applyFont="1" applyFill="1" applyBorder="1" applyAlignment="1" applyProtection="1">
      <alignment horizontal="left" wrapText="1"/>
      <protection hidden="1"/>
    </xf>
    <xf numFmtId="164" fontId="2" fillId="0" borderId="31" xfId="2" applyNumberFormat="1" applyFont="1" applyFill="1" applyBorder="1" applyAlignment="1" applyProtection="1">
      <alignment horizontal="left" wrapText="1"/>
      <protection hidden="1"/>
    </xf>
    <xf numFmtId="164" fontId="2" fillId="0" borderId="5" xfId="2" applyNumberFormat="1" applyFont="1" applyFill="1" applyBorder="1" applyAlignment="1" applyProtection="1">
      <alignment wrapText="1"/>
      <protection hidden="1"/>
    </xf>
    <xf numFmtId="164" fontId="2" fillId="0" borderId="4" xfId="2" applyNumberFormat="1" applyFont="1" applyFill="1" applyBorder="1" applyAlignment="1" applyProtection="1">
      <alignment wrapText="1"/>
      <protection hidden="1"/>
    </xf>
    <xf numFmtId="164" fontId="2" fillId="0" borderId="33" xfId="2" applyNumberFormat="1" applyFont="1" applyFill="1" applyBorder="1" applyAlignment="1" applyProtection="1">
      <alignment wrapText="1"/>
      <protection hidden="1"/>
    </xf>
    <xf numFmtId="164" fontId="2" fillId="0" borderId="0" xfId="2" applyNumberFormat="1" applyFont="1" applyFill="1" applyBorder="1" applyAlignment="1" applyProtection="1">
      <alignment wrapText="1"/>
      <protection hidden="1"/>
    </xf>
    <xf numFmtId="164" fontId="7" fillId="0" borderId="32" xfId="2" applyNumberFormat="1" applyFont="1" applyFill="1" applyBorder="1" applyAlignment="1" applyProtection="1">
      <alignment wrapText="1"/>
      <protection hidden="1"/>
    </xf>
    <xf numFmtId="166" fontId="7" fillId="0" borderId="4" xfId="3" applyNumberFormat="1" applyFont="1" applyFill="1" applyBorder="1" applyAlignment="1" applyProtection="1">
      <alignment horizontal="left"/>
      <protection hidden="1"/>
    </xf>
    <xf numFmtId="164" fontId="2" fillId="0" borderId="32" xfId="2" applyNumberFormat="1" applyFont="1" applyFill="1" applyBorder="1" applyAlignment="1" applyProtection="1">
      <alignment wrapText="1"/>
      <protection hidden="1"/>
    </xf>
    <xf numFmtId="164" fontId="2" fillId="0" borderId="1" xfId="2" applyNumberFormat="1" applyFont="1" applyFill="1" applyBorder="1" applyAlignment="1" applyProtection="1">
      <alignment wrapText="1"/>
      <protection hidden="1"/>
    </xf>
    <xf numFmtId="164" fontId="2" fillId="0" borderId="2" xfId="2" applyNumberFormat="1" applyFont="1" applyFill="1" applyBorder="1" applyAlignment="1" applyProtection="1">
      <alignment wrapText="1"/>
      <protection hidden="1"/>
    </xf>
    <xf numFmtId="49" fontId="2" fillId="0" borderId="5" xfId="2" applyNumberFormat="1" applyFont="1" applyFill="1" applyBorder="1" applyAlignment="1" applyProtection="1">
      <protection hidden="1"/>
    </xf>
    <xf numFmtId="164" fontId="2" fillId="0" borderId="25" xfId="2" applyNumberFormat="1" applyFont="1" applyFill="1" applyBorder="1" applyAlignment="1" applyProtection="1">
      <alignment wrapText="1"/>
      <protection hidden="1"/>
    </xf>
    <xf numFmtId="164" fontId="2" fillId="0" borderId="27" xfId="2" applyNumberFormat="1" applyFont="1" applyFill="1" applyBorder="1" applyAlignment="1" applyProtection="1">
      <alignment horizontal="left" wrapText="1"/>
      <protection hidden="1"/>
    </xf>
    <xf numFmtId="164" fontId="2" fillId="0" borderId="28" xfId="2" applyNumberFormat="1" applyFont="1" applyFill="1" applyBorder="1" applyAlignment="1" applyProtection="1">
      <alignment horizontal="left" wrapText="1"/>
      <protection hidden="1"/>
    </xf>
    <xf numFmtId="164" fontId="10" fillId="0" borderId="5" xfId="2" applyNumberFormat="1" applyFont="1" applyFill="1" applyBorder="1" applyAlignment="1" applyProtection="1">
      <alignment horizontal="center" wrapText="1"/>
      <protection hidden="1"/>
    </xf>
    <xf numFmtId="49" fontId="10" fillId="0" borderId="4" xfId="2" applyNumberFormat="1" applyFont="1" applyFill="1" applyBorder="1" applyAlignment="1" applyProtection="1">
      <protection hidden="1"/>
    </xf>
    <xf numFmtId="166" fontId="10" fillId="0" borderId="4" xfId="3" applyNumberFormat="1" applyFont="1" applyFill="1" applyBorder="1" applyAlignment="1" applyProtection="1">
      <alignment horizontal="left"/>
      <protection hidden="1"/>
    </xf>
    <xf numFmtId="164" fontId="2" fillId="0" borderId="5" xfId="2" applyNumberFormat="1" applyFont="1" applyFill="1" applyBorder="1" applyAlignment="1" applyProtection="1">
      <alignment horizontal="left" wrapText="1"/>
      <protection hidden="1"/>
    </xf>
    <xf numFmtId="49" fontId="7" fillId="0" borderId="4" xfId="2" applyNumberFormat="1" applyFont="1" applyFill="1" applyBorder="1" applyAlignment="1" applyProtection="1">
      <alignment horizontal="left"/>
      <protection hidden="1"/>
    </xf>
    <xf numFmtId="49" fontId="13" fillId="0" borderId="4" xfId="3" applyNumberFormat="1" applyFont="1" applyFill="1" applyBorder="1" applyAlignment="1" applyProtection="1">
      <protection hidden="1"/>
    </xf>
    <xf numFmtId="49" fontId="13" fillId="0" borderId="4" xfId="3" applyNumberFormat="1" applyFont="1" applyFill="1" applyBorder="1" applyAlignment="1" applyProtection="1">
      <alignment horizontal="left"/>
      <protection hidden="1"/>
    </xf>
    <xf numFmtId="165" fontId="13" fillId="0" borderId="4" xfId="3" applyNumberFormat="1" applyFont="1" applyFill="1" applyBorder="1" applyAlignment="1" applyProtection="1">
      <alignment horizontal="left"/>
      <protection hidden="1"/>
    </xf>
    <xf numFmtId="49" fontId="2" fillId="0" borderId="4" xfId="3" applyNumberFormat="1" applyFont="1" applyFill="1" applyBorder="1" applyAlignment="1" applyProtection="1">
      <protection hidden="1"/>
    </xf>
    <xf numFmtId="49" fontId="2" fillId="0" borderId="4" xfId="3" applyNumberFormat="1" applyFont="1" applyFill="1" applyBorder="1" applyAlignment="1" applyProtection="1">
      <alignment horizontal="left"/>
      <protection hidden="1"/>
    </xf>
    <xf numFmtId="165" fontId="2" fillId="0" borderId="4" xfId="3" applyNumberFormat="1" applyFont="1" applyFill="1" applyBorder="1" applyAlignment="1" applyProtection="1">
      <alignment horizontal="left"/>
      <protection hidden="1"/>
    </xf>
    <xf numFmtId="165" fontId="2" fillId="0" borderId="27" xfId="3" applyNumberFormat="1" applyFont="1" applyFill="1" applyBorder="1" applyAlignment="1" applyProtection="1">
      <alignment wrapText="1"/>
      <protection hidden="1"/>
    </xf>
    <xf numFmtId="165" fontId="2" fillId="0" borderId="28" xfId="3" applyNumberFormat="1" applyFont="1" applyFill="1" applyBorder="1" applyAlignment="1" applyProtection="1">
      <alignment wrapText="1"/>
      <protection hidden="1"/>
    </xf>
    <xf numFmtId="165" fontId="2" fillId="0" borderId="5" xfId="3" applyNumberFormat="1" applyFont="1" applyFill="1" applyBorder="1" applyAlignment="1" applyProtection="1">
      <alignment wrapText="1"/>
      <protection hidden="1"/>
    </xf>
    <xf numFmtId="49" fontId="7" fillId="0" borderId="4" xfId="3" applyNumberFormat="1" applyFont="1" applyFill="1" applyBorder="1" applyAlignment="1" applyProtection="1">
      <protection hidden="1"/>
    </xf>
    <xf numFmtId="166" fontId="7" fillId="0" borderId="4" xfId="3" applyNumberFormat="1" applyFont="1" applyFill="1" applyBorder="1" applyAlignment="1" applyProtection="1">
      <protection hidden="1"/>
    </xf>
    <xf numFmtId="165" fontId="7" fillId="0" borderId="4" xfId="3" applyNumberFormat="1" applyFont="1" applyFill="1" applyBorder="1" applyAlignment="1" applyProtection="1">
      <alignment horizontal="left"/>
      <protection hidden="1"/>
    </xf>
    <xf numFmtId="166" fontId="10" fillId="0" borderId="27" xfId="3" applyNumberFormat="1" applyFont="1" applyFill="1" applyBorder="1" applyAlignment="1" applyProtection="1">
      <alignment horizontal="center" wrapText="1"/>
      <protection hidden="1"/>
    </xf>
    <xf numFmtId="166" fontId="10" fillId="0" borderId="28" xfId="3" applyNumberFormat="1" applyFont="1" applyFill="1" applyBorder="1" applyAlignment="1" applyProtection="1">
      <alignment horizontal="center" wrapText="1"/>
      <protection hidden="1"/>
    </xf>
    <xf numFmtId="166" fontId="10" fillId="0" borderId="5" xfId="3" applyNumberFormat="1" applyFont="1" applyFill="1" applyBorder="1" applyAlignment="1" applyProtection="1">
      <alignment horizontal="left" wrapText="1"/>
      <protection hidden="1"/>
    </xf>
    <xf numFmtId="166" fontId="13" fillId="0" borderId="4" xfId="3" applyNumberFormat="1" applyFont="1" applyFill="1" applyBorder="1" applyAlignment="1" applyProtection="1">
      <alignment horizontal="left"/>
      <protection hidden="1"/>
    </xf>
    <xf numFmtId="49" fontId="13" fillId="0" borderId="4" xfId="2" applyNumberFormat="1" applyFont="1" applyFill="1" applyBorder="1" applyAlignment="1" applyProtection="1">
      <protection hidden="1"/>
    </xf>
    <xf numFmtId="49" fontId="2" fillId="0" borderId="25" xfId="2" applyNumberFormat="1" applyFont="1" applyFill="1" applyBorder="1" applyAlignment="1" applyProtection="1">
      <alignment horizontal="left" wrapText="1"/>
      <protection hidden="1"/>
    </xf>
    <xf numFmtId="164" fontId="7" fillId="0" borderId="25" xfId="2" applyNumberFormat="1" applyFont="1" applyFill="1" applyBorder="1" applyAlignment="1" applyProtection="1">
      <alignment horizontal="left" wrapText="1"/>
      <protection hidden="1"/>
    </xf>
    <xf numFmtId="164" fontId="2" fillId="0" borderId="25" xfId="2" applyNumberFormat="1" applyFont="1" applyFill="1" applyBorder="1" applyAlignment="1" applyProtection="1">
      <alignment horizontal="left" wrapText="1"/>
      <protection hidden="1"/>
    </xf>
    <xf numFmtId="166" fontId="2" fillId="0" borderId="5" xfId="3" applyNumberFormat="1" applyFont="1" applyFill="1" applyBorder="1" applyAlignment="1" applyProtection="1">
      <alignment horizontal="left" wrapText="1"/>
      <protection hidden="1"/>
    </xf>
    <xf numFmtId="164" fontId="7" fillId="0" borderId="34" xfId="2" applyNumberFormat="1" applyFont="1" applyFill="1" applyBorder="1" applyAlignment="1" applyProtection="1">
      <alignment wrapText="1"/>
      <protection hidden="1"/>
    </xf>
    <xf numFmtId="166" fontId="2" fillId="0" borderId="4" xfId="3" applyNumberFormat="1" applyFont="1" applyFill="1" applyBorder="1" applyAlignment="1" applyProtection="1">
      <protection hidden="1"/>
    </xf>
    <xf numFmtId="164" fontId="7" fillId="0" borderId="27" xfId="2" applyNumberFormat="1" applyFont="1" applyFill="1" applyBorder="1" applyAlignment="1" applyProtection="1">
      <alignment wrapText="1"/>
      <protection hidden="1"/>
    </xf>
    <xf numFmtId="49" fontId="7" fillId="0" borderId="4" xfId="3" applyNumberFormat="1" applyFont="1" applyFill="1" applyBorder="1" applyAlignment="1" applyProtection="1">
      <alignment horizontal="left"/>
      <protection hidden="1"/>
    </xf>
    <xf numFmtId="164" fontId="10" fillId="0" borderId="34" xfId="2" applyNumberFormat="1" applyFont="1" applyFill="1" applyBorder="1" applyAlignment="1" applyProtection="1">
      <alignment wrapText="1"/>
      <protection hidden="1"/>
    </xf>
    <xf numFmtId="164" fontId="2" fillId="0" borderId="28" xfId="2" applyNumberFormat="1" applyFont="1" applyFill="1" applyBorder="1" applyAlignment="1" applyProtection="1">
      <alignment wrapText="1"/>
      <protection hidden="1"/>
    </xf>
    <xf numFmtId="0" fontId="4" fillId="0" borderId="0" xfId="0" applyFont="1"/>
    <xf numFmtId="165" fontId="7" fillId="0" borderId="27" xfId="3" applyNumberFormat="1" applyFont="1" applyFill="1" applyBorder="1" applyAlignment="1" applyProtection="1">
      <alignment wrapText="1"/>
      <protection hidden="1"/>
    </xf>
    <xf numFmtId="165" fontId="7" fillId="0" borderId="28" xfId="3" applyNumberFormat="1" applyFont="1" applyFill="1" applyBorder="1" applyAlignment="1" applyProtection="1">
      <alignment wrapText="1"/>
      <protection hidden="1"/>
    </xf>
    <xf numFmtId="165" fontId="7" fillId="0" borderId="5" xfId="3" applyNumberFormat="1" applyFont="1" applyFill="1" applyBorder="1" applyAlignment="1" applyProtection="1">
      <alignment horizontal="left" wrapText="1"/>
      <protection hidden="1"/>
    </xf>
    <xf numFmtId="165" fontId="7" fillId="0" borderId="5" xfId="3" applyNumberFormat="1" applyFont="1" applyFill="1" applyBorder="1" applyAlignment="1" applyProtection="1">
      <alignment wrapText="1"/>
      <protection hidden="1"/>
    </xf>
    <xf numFmtId="165" fontId="2" fillId="0" borderId="30" xfId="3" applyNumberFormat="1" applyFont="1" applyFill="1" applyBorder="1" applyAlignment="1" applyProtection="1">
      <alignment wrapText="1"/>
      <protection hidden="1"/>
    </xf>
    <xf numFmtId="165" fontId="2" fillId="0" borderId="31" xfId="3" applyNumberFormat="1" applyFont="1" applyFill="1" applyBorder="1" applyAlignment="1" applyProtection="1">
      <alignment wrapText="1"/>
      <protection hidden="1"/>
    </xf>
    <xf numFmtId="0" fontId="2" fillId="0" borderId="0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165" fontId="2" fillId="0" borderId="35" xfId="3" applyNumberFormat="1" applyFont="1" applyFill="1" applyBorder="1" applyAlignment="1" applyProtection="1">
      <alignment wrapText="1"/>
      <protection hidden="1"/>
    </xf>
    <xf numFmtId="165" fontId="2" fillId="0" borderId="13" xfId="3" applyNumberFormat="1" applyFont="1" applyFill="1" applyBorder="1" applyAlignment="1" applyProtection="1">
      <alignment wrapText="1"/>
      <protection hidden="1"/>
    </xf>
    <xf numFmtId="165" fontId="2" fillId="0" borderId="25" xfId="3" applyNumberFormat="1" applyFont="1" applyFill="1" applyBorder="1" applyAlignment="1" applyProtection="1">
      <alignment horizontal="left" wrapText="1"/>
      <protection hidden="1"/>
    </xf>
    <xf numFmtId="0" fontId="5" fillId="0" borderId="0" xfId="0" applyFont="1"/>
    <xf numFmtId="165" fontId="7" fillId="0" borderId="27" xfId="3" applyNumberFormat="1" applyFont="1" applyFill="1" applyBorder="1" applyAlignment="1" applyProtection="1">
      <alignment horizontal="center" wrapText="1"/>
      <protection hidden="1"/>
    </xf>
    <xf numFmtId="165" fontId="7" fillId="0" borderId="28" xfId="3" applyNumberFormat="1" applyFont="1" applyFill="1" applyBorder="1" applyAlignment="1" applyProtection="1">
      <alignment horizontal="center" wrapText="1"/>
      <protection hidden="1"/>
    </xf>
    <xf numFmtId="165" fontId="2" fillId="0" borderId="5" xfId="3" applyNumberFormat="1" applyFont="1" applyFill="1" applyBorder="1" applyAlignment="1" applyProtection="1">
      <alignment horizontal="left" wrapText="1"/>
      <protection hidden="1"/>
    </xf>
    <xf numFmtId="0" fontId="2" fillId="0" borderId="0" xfId="0" applyFont="1"/>
    <xf numFmtId="164" fontId="7" fillId="0" borderId="27" xfId="2" applyNumberFormat="1" applyFont="1" applyFill="1" applyBorder="1" applyAlignment="1" applyProtection="1">
      <alignment horizontal="center" wrapText="1"/>
      <protection hidden="1"/>
    </xf>
    <xf numFmtId="164" fontId="7" fillId="0" borderId="28" xfId="2" applyNumberFormat="1" applyFont="1" applyFill="1" applyBorder="1" applyAlignment="1" applyProtection="1">
      <alignment horizontal="center" wrapText="1"/>
      <protection hidden="1"/>
    </xf>
    <xf numFmtId="164" fontId="7" fillId="0" borderId="5" xfId="2" applyNumberFormat="1" applyFont="1" applyFill="1" applyBorder="1" applyAlignment="1" applyProtection="1">
      <alignment horizontal="left" wrapText="1"/>
      <protection hidden="1"/>
    </xf>
    <xf numFmtId="49" fontId="2" fillId="0" borderId="4" xfId="2" applyNumberFormat="1" applyFont="1" applyFill="1" applyBorder="1" applyAlignment="1" applyProtection="1">
      <alignment horizontal="left"/>
      <protection hidden="1"/>
    </xf>
    <xf numFmtId="165" fontId="2" fillId="0" borderId="4" xfId="3" applyNumberFormat="1" applyFont="1" applyFill="1" applyBorder="1" applyAlignment="1" applyProtection="1">
      <alignment wrapText="1"/>
      <protection hidden="1"/>
    </xf>
    <xf numFmtId="0" fontId="0" fillId="0" borderId="0" xfId="0" applyAlignment="1">
      <alignment wrapText="1"/>
    </xf>
    <xf numFmtId="164" fontId="2" fillId="0" borderId="34" xfId="2" applyNumberFormat="1" applyFont="1" applyFill="1" applyBorder="1" applyAlignment="1" applyProtection="1">
      <alignment horizontal="center" wrapText="1"/>
      <protection hidden="1"/>
    </xf>
    <xf numFmtId="0" fontId="6" fillId="0" borderId="0" xfId="0" applyFont="1"/>
    <xf numFmtId="165" fontId="2" fillId="0" borderId="27" xfId="3" applyNumberFormat="1" applyFont="1" applyFill="1" applyBorder="1" applyAlignment="1" applyProtection="1">
      <alignment horizontal="left" wrapText="1"/>
      <protection hidden="1"/>
    </xf>
    <xf numFmtId="165" fontId="2" fillId="0" borderId="28" xfId="3" applyNumberFormat="1" applyFont="1" applyFill="1" applyBorder="1" applyAlignment="1" applyProtection="1">
      <alignment horizontal="left" wrapText="1"/>
      <protection hidden="1"/>
    </xf>
    <xf numFmtId="165" fontId="10" fillId="0" borderId="5" xfId="3" applyNumberFormat="1" applyFont="1" applyFill="1" applyBorder="1" applyAlignment="1" applyProtection="1">
      <alignment horizontal="center" wrapText="1"/>
      <protection hidden="1"/>
    </xf>
    <xf numFmtId="165" fontId="8" fillId="0" borderId="5" xfId="3" applyNumberFormat="1" applyFont="1" applyFill="1" applyBorder="1" applyAlignment="1" applyProtection="1">
      <alignment horizontal="center" wrapText="1"/>
      <protection hidden="1"/>
    </xf>
    <xf numFmtId="49" fontId="9" fillId="0" borderId="4" xfId="2" applyNumberFormat="1" applyFont="1" applyFill="1" applyBorder="1" applyAlignment="1" applyProtection="1">
      <protection hidden="1"/>
    </xf>
    <xf numFmtId="164" fontId="11" fillId="0" borderId="34" xfId="2" applyNumberFormat="1" applyFont="1" applyFill="1" applyBorder="1" applyAlignment="1" applyProtection="1">
      <alignment wrapText="1"/>
      <protection hidden="1"/>
    </xf>
    <xf numFmtId="164" fontId="2" fillId="0" borderId="34" xfId="2" applyNumberFormat="1" applyFont="1" applyFill="1" applyBorder="1" applyAlignment="1" applyProtection="1">
      <alignment wrapText="1"/>
      <protection hidden="1"/>
    </xf>
    <xf numFmtId="49" fontId="14" fillId="0" borderId="4" xfId="2" applyNumberFormat="1" applyFont="1" applyFill="1" applyBorder="1" applyAlignment="1" applyProtection="1">
      <protection hidden="1"/>
    </xf>
    <xf numFmtId="164" fontId="2" fillId="0" borderId="33" xfId="2" applyNumberFormat="1" applyFont="1" applyFill="1" applyBorder="1" applyAlignment="1" applyProtection="1">
      <protection hidden="1"/>
    </xf>
    <xf numFmtId="164" fontId="2" fillId="0" borderId="28" xfId="2" applyNumberFormat="1" applyFont="1" applyFill="1" applyBorder="1" applyAlignment="1" applyProtection="1">
      <protection hidden="1"/>
    </xf>
    <xf numFmtId="165" fontId="2" fillId="0" borderId="28" xfId="2" applyNumberFormat="1" applyFont="1" applyFill="1" applyBorder="1" applyAlignment="1" applyProtection="1">
      <protection hidden="1"/>
    </xf>
    <xf numFmtId="165" fontId="2" fillId="0" borderId="28" xfId="2" applyNumberFormat="1" applyFont="1" applyFill="1" applyBorder="1" applyAlignment="1" applyProtection="1">
      <alignment wrapText="1"/>
      <protection hidden="1"/>
    </xf>
    <xf numFmtId="165" fontId="2" fillId="0" borderId="5" xfId="2" applyNumberFormat="1" applyFont="1" applyFill="1" applyBorder="1" applyAlignment="1" applyProtection="1">
      <alignment wrapText="1"/>
      <protection hidden="1"/>
    </xf>
    <xf numFmtId="165" fontId="7" fillId="0" borderId="5" xfId="2" applyNumberFormat="1" applyFont="1" applyFill="1" applyBorder="1" applyAlignment="1" applyProtection="1">
      <alignment wrapText="1"/>
      <protection hidden="1"/>
    </xf>
    <xf numFmtId="165" fontId="2" fillId="0" borderId="36" xfId="3" applyNumberFormat="1" applyFont="1" applyFill="1" applyBorder="1" applyAlignment="1" applyProtection="1">
      <alignment horizontal="left" wrapText="1"/>
      <protection hidden="1"/>
    </xf>
    <xf numFmtId="165" fontId="2" fillId="0" borderId="6" xfId="3" applyNumberFormat="1" applyFont="1" applyFill="1" applyBorder="1" applyAlignment="1" applyProtection="1">
      <alignment horizontal="left" wrapText="1"/>
      <protection hidden="1"/>
    </xf>
    <xf numFmtId="165" fontId="2" fillId="0" borderId="21" xfId="3" applyNumberFormat="1" applyFont="1" applyFill="1" applyBorder="1" applyAlignment="1" applyProtection="1">
      <alignment horizontal="left" wrapText="1"/>
      <protection hidden="1"/>
    </xf>
    <xf numFmtId="49" fontId="2" fillId="0" borderId="3" xfId="2" applyNumberFormat="1" applyFont="1" applyFill="1" applyBorder="1" applyAlignment="1" applyProtection="1">
      <protection hidden="1"/>
    </xf>
    <xf numFmtId="49" fontId="2" fillId="0" borderId="37" xfId="2" applyNumberFormat="1" applyFont="1" applyFill="1" applyBorder="1" applyAlignment="1" applyProtection="1">
      <protection hidden="1"/>
    </xf>
    <xf numFmtId="164" fontId="7" fillId="0" borderId="11" xfId="2" applyNumberFormat="1" applyFont="1" applyFill="1" applyBorder="1" applyAlignment="1" applyProtection="1">
      <alignment wrapText="1"/>
      <protection hidden="1"/>
    </xf>
    <xf numFmtId="49" fontId="7" fillId="0" borderId="38" xfId="2" applyNumberFormat="1" applyFont="1" applyFill="1" applyBorder="1" applyAlignment="1" applyProtection="1">
      <protection hidden="1"/>
    </xf>
    <xf numFmtId="164" fontId="7" fillId="0" borderId="8" xfId="2" applyNumberFormat="1" applyFont="1" applyFill="1" applyBorder="1" applyAlignment="1" applyProtection="1">
      <alignment wrapText="1"/>
      <protection hidden="1"/>
    </xf>
    <xf numFmtId="49" fontId="7" fillId="0" borderId="37" xfId="2" applyNumberFormat="1" applyFont="1" applyFill="1" applyBorder="1" applyAlignment="1" applyProtection="1">
      <protection hidden="1"/>
    </xf>
    <xf numFmtId="49" fontId="7" fillId="0" borderId="22" xfId="2" applyNumberFormat="1" applyFont="1" applyFill="1" applyBorder="1" applyAlignment="1" applyProtection="1">
      <protection hidden="1"/>
    </xf>
    <xf numFmtId="0" fontId="5" fillId="0" borderId="0" xfId="2" applyFont="1"/>
    <xf numFmtId="49" fontId="5" fillId="0" borderId="0" xfId="2" applyNumberFormat="1" applyFont="1"/>
    <xf numFmtId="0" fontId="5" fillId="0" borderId="0" xfId="2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2"/>
    <xf numFmtId="49" fontId="5" fillId="0" borderId="0" xfId="2" applyNumberFormat="1"/>
    <xf numFmtId="49" fontId="2" fillId="2" borderId="4" xfId="2" applyNumberFormat="1" applyFont="1" applyFill="1" applyBorder="1" applyAlignment="1" applyProtection="1">
      <protection hidden="1"/>
    </xf>
    <xf numFmtId="0" fontId="4" fillId="0" borderId="0" xfId="2" applyFont="1" applyAlignment="1">
      <alignment horizontal="right"/>
    </xf>
    <xf numFmtId="0" fontId="5" fillId="0" borderId="0" xfId="2" applyAlignment="1">
      <alignment horizontal="right"/>
    </xf>
    <xf numFmtId="0" fontId="2" fillId="3" borderId="0" xfId="0" applyFont="1" applyFill="1" applyAlignment="1">
      <alignment horizontal="justify" vertical="center" wrapText="1"/>
    </xf>
    <xf numFmtId="164" fontId="11" fillId="3" borderId="4" xfId="2" applyNumberFormat="1" applyFont="1" applyFill="1" applyBorder="1" applyAlignment="1" applyProtection="1">
      <alignment wrapText="1"/>
      <protection locked="0"/>
    </xf>
    <xf numFmtId="164" fontId="2" fillId="0" borderId="4" xfId="2" applyNumberFormat="1" applyFont="1" applyFill="1" applyBorder="1" applyAlignment="1" applyProtection="1">
      <alignment horizontal="left" wrapText="1"/>
      <protection hidden="1"/>
    </xf>
    <xf numFmtId="165" fontId="2" fillId="3" borderId="4" xfId="3" applyNumberFormat="1" applyFont="1" applyFill="1" applyBorder="1" applyAlignment="1" applyProtection="1">
      <alignment horizontal="left" wrapText="1"/>
      <protection locked="0"/>
    </xf>
    <xf numFmtId="4" fontId="9" fillId="0" borderId="3" xfId="2" applyNumberFormat="1" applyFont="1" applyFill="1" applyBorder="1" applyAlignment="1" applyProtection="1">
      <alignment horizontal="right"/>
      <protection hidden="1"/>
    </xf>
    <xf numFmtId="4" fontId="7" fillId="0" borderId="4" xfId="2" applyNumberFormat="1" applyFont="1" applyFill="1" applyBorder="1" applyAlignment="1" applyProtection="1">
      <alignment horizontal="right"/>
      <protection hidden="1"/>
    </xf>
    <xf numFmtId="4" fontId="7" fillId="0" borderId="29" xfId="2" applyNumberFormat="1" applyFont="1" applyFill="1" applyBorder="1" applyAlignment="1" applyProtection="1">
      <alignment horizontal="right"/>
      <protection hidden="1"/>
    </xf>
    <xf numFmtId="4" fontId="2" fillId="0" borderId="4" xfId="2" applyNumberFormat="1" applyFont="1" applyFill="1" applyBorder="1" applyAlignment="1" applyProtection="1">
      <alignment horizontal="right"/>
      <protection hidden="1"/>
    </xf>
    <xf numFmtId="4" fontId="2" fillId="0" borderId="29" xfId="2" applyNumberFormat="1" applyFont="1" applyFill="1" applyBorder="1" applyAlignment="1" applyProtection="1">
      <alignment horizontal="right"/>
      <protection hidden="1"/>
    </xf>
    <xf numFmtId="4" fontId="2" fillId="0" borderId="4" xfId="0" applyNumberFormat="1" applyFont="1" applyFill="1" applyBorder="1" applyAlignment="1">
      <alignment horizontal="right"/>
    </xf>
    <xf numFmtId="4" fontId="2" fillId="0" borderId="29" xfId="0" applyNumberFormat="1" applyFont="1" applyFill="1" applyBorder="1" applyAlignment="1">
      <alignment horizontal="right"/>
    </xf>
    <xf numFmtId="4" fontId="12" fillId="0" borderId="4" xfId="2" applyNumberFormat="1" applyFont="1" applyFill="1" applyBorder="1" applyAlignment="1" applyProtection="1">
      <alignment horizontal="right"/>
      <protection hidden="1"/>
    </xf>
    <xf numFmtId="4" fontId="12" fillId="0" borderId="29" xfId="2" applyNumberFormat="1" applyFont="1" applyFill="1" applyBorder="1" applyAlignment="1" applyProtection="1">
      <alignment horizontal="right"/>
      <protection hidden="1"/>
    </xf>
    <xf numFmtId="4" fontId="8" fillId="0" borderId="4" xfId="2" applyNumberFormat="1" applyFont="1" applyFill="1" applyBorder="1" applyAlignment="1" applyProtection="1">
      <alignment horizontal="right"/>
      <protection hidden="1"/>
    </xf>
    <xf numFmtId="4" fontId="8" fillId="0" borderId="4" xfId="0" applyNumberFormat="1" applyFont="1" applyFill="1" applyBorder="1" applyAlignment="1">
      <alignment horizontal="right"/>
    </xf>
    <xf numFmtId="4" fontId="8" fillId="0" borderId="29" xfId="0" applyNumberFormat="1" applyFont="1" applyFill="1" applyBorder="1" applyAlignment="1">
      <alignment horizontal="right"/>
    </xf>
    <xf numFmtId="4" fontId="13" fillId="0" borderId="4" xfId="2" applyNumberFormat="1" applyFont="1" applyFill="1" applyBorder="1" applyAlignment="1" applyProtection="1">
      <alignment horizontal="right"/>
      <protection hidden="1"/>
    </xf>
    <xf numFmtId="4" fontId="13" fillId="0" borderId="29" xfId="2" applyNumberFormat="1" applyFont="1" applyFill="1" applyBorder="1" applyAlignment="1" applyProtection="1">
      <alignment horizontal="right"/>
      <protection hidden="1"/>
    </xf>
    <xf numFmtId="4" fontId="13" fillId="0" borderId="29" xfId="0" applyNumberFormat="1" applyFont="1" applyFill="1" applyBorder="1" applyAlignment="1">
      <alignment horizontal="right"/>
    </xf>
    <xf numFmtId="4" fontId="13" fillId="0" borderId="4" xfId="0" applyNumberFormat="1" applyFont="1" applyFill="1" applyBorder="1" applyAlignment="1">
      <alignment horizontal="right"/>
    </xf>
    <xf numFmtId="4" fontId="9" fillId="0" borderId="4" xfId="2" applyNumberFormat="1" applyFont="1" applyFill="1" applyBorder="1" applyAlignment="1" applyProtection="1">
      <alignment horizontal="right"/>
      <protection hidden="1"/>
    </xf>
    <xf numFmtId="4" fontId="9" fillId="0" borderId="29" xfId="2" applyNumberFormat="1" applyFont="1" applyFill="1" applyBorder="1" applyAlignment="1" applyProtection="1">
      <alignment horizontal="right"/>
      <protection hidden="1"/>
    </xf>
    <xf numFmtId="4" fontId="14" fillId="0" borderId="4" xfId="2" applyNumberFormat="1" applyFont="1" applyFill="1" applyBorder="1" applyAlignment="1" applyProtection="1">
      <alignment horizontal="right"/>
      <protection hidden="1"/>
    </xf>
    <xf numFmtId="4" fontId="14" fillId="0" borderId="4" xfId="0" applyNumberFormat="1" applyFont="1" applyFill="1" applyBorder="1" applyAlignment="1">
      <alignment horizontal="right"/>
    </xf>
    <xf numFmtId="4" fontId="14" fillId="0" borderId="29" xfId="0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>
      <alignment horizontal="right"/>
    </xf>
    <xf numFmtId="4" fontId="12" fillId="0" borderId="29" xfId="0" applyNumberFormat="1" applyFont="1" applyFill="1" applyBorder="1" applyAlignment="1">
      <alignment horizontal="right"/>
    </xf>
    <xf numFmtId="4" fontId="2" fillId="0" borderId="5" xfId="3" applyNumberFormat="1" applyFont="1" applyFill="1" applyBorder="1" applyAlignment="1" applyProtection="1">
      <alignment wrapText="1"/>
      <protection hidden="1"/>
    </xf>
    <xf numFmtId="4" fontId="2" fillId="0" borderId="4" xfId="2" applyNumberFormat="1" applyFont="1" applyFill="1" applyBorder="1" applyAlignment="1" applyProtection="1">
      <alignment horizontal="right" wrapText="1"/>
      <protection hidden="1"/>
    </xf>
    <xf numFmtId="4" fontId="2" fillId="0" borderId="29" xfId="2" applyNumberFormat="1" applyFont="1" applyFill="1" applyBorder="1" applyAlignment="1" applyProtection="1">
      <alignment horizontal="right" wrapText="1"/>
      <protection hidden="1"/>
    </xf>
    <xf numFmtId="4" fontId="2" fillId="0" borderId="4" xfId="0" applyNumberFormat="1" applyFont="1" applyFill="1" applyBorder="1" applyAlignment="1">
      <alignment horizontal="right" wrapText="1"/>
    </xf>
    <xf numFmtId="4" fontId="2" fillId="0" borderId="29" xfId="0" applyNumberFormat="1" applyFont="1" applyFill="1" applyBorder="1" applyAlignment="1">
      <alignment horizontal="right" wrapText="1"/>
    </xf>
    <xf numFmtId="4" fontId="7" fillId="0" borderId="4" xfId="0" applyNumberFormat="1" applyFont="1" applyFill="1" applyBorder="1" applyAlignment="1">
      <alignment horizontal="right"/>
    </xf>
    <xf numFmtId="4" fontId="7" fillId="0" borderId="29" xfId="0" applyNumberFormat="1" applyFont="1" applyFill="1" applyBorder="1" applyAlignment="1">
      <alignment horizontal="right"/>
    </xf>
    <xf numFmtId="4" fontId="9" fillId="0" borderId="4" xfId="0" applyNumberFormat="1" applyFont="1" applyFill="1" applyBorder="1" applyAlignment="1">
      <alignment horizontal="right"/>
    </xf>
    <xf numFmtId="4" fontId="9" fillId="0" borderId="29" xfId="0" applyNumberFormat="1" applyFont="1" applyFill="1" applyBorder="1" applyAlignment="1">
      <alignment horizontal="right"/>
    </xf>
    <xf numFmtId="4" fontId="2" fillId="0" borderId="37" xfId="2" applyNumberFormat="1" applyFont="1" applyFill="1" applyBorder="1" applyAlignment="1" applyProtection="1">
      <alignment horizontal="right"/>
      <protection hidden="1"/>
    </xf>
    <xf numFmtId="4" fontId="2" fillId="0" borderId="9" xfId="2" applyNumberFormat="1" applyFont="1" applyFill="1" applyBorder="1" applyAlignment="1" applyProtection="1">
      <alignment horizontal="right"/>
      <protection hidden="1"/>
    </xf>
    <xf numFmtId="4" fontId="7" fillId="0" borderId="38" xfId="0" applyNumberFormat="1" applyFont="1" applyFill="1" applyBorder="1" applyAlignment="1">
      <alignment horizontal="right"/>
    </xf>
    <xf numFmtId="4" fontId="7" fillId="0" borderId="37" xfId="2" applyNumberFormat="1" applyFont="1" applyFill="1" applyBorder="1" applyAlignment="1" applyProtection="1">
      <alignment horizontal="right"/>
      <protection hidden="1"/>
    </xf>
    <xf numFmtId="4" fontId="7" fillId="0" borderId="37" xfId="0" applyNumberFormat="1" applyFont="1" applyFill="1" applyBorder="1" applyAlignment="1">
      <alignment horizontal="right"/>
    </xf>
    <xf numFmtId="4" fontId="7" fillId="0" borderId="38" xfId="2" applyNumberFormat="1" applyFont="1" applyFill="1" applyBorder="1" applyAlignment="1" applyProtection="1">
      <alignment horizontal="right"/>
      <protection hidden="1"/>
    </xf>
    <xf numFmtId="165" fontId="2" fillId="2" borderId="4" xfId="3" applyNumberFormat="1" applyFont="1" applyFill="1" applyBorder="1" applyAlignment="1" applyProtection="1">
      <alignment horizontal="left"/>
      <protection hidden="1"/>
    </xf>
    <xf numFmtId="165" fontId="2" fillId="3" borderId="4" xfId="2" applyNumberFormat="1" applyFont="1" applyFill="1" applyBorder="1" applyAlignment="1" applyProtection="1">
      <alignment wrapText="1"/>
      <protection locked="0"/>
    </xf>
    <xf numFmtId="165" fontId="2" fillId="3" borderId="4" xfId="2" applyNumberFormat="1" applyFont="1" applyFill="1" applyBorder="1" applyAlignment="1" applyProtection="1">
      <alignment horizontal="left" wrapText="1"/>
      <protection locked="0"/>
    </xf>
    <xf numFmtId="4" fontId="2" fillId="0" borderId="0" xfId="2" applyNumberFormat="1" applyFont="1" applyFill="1" applyBorder="1" applyAlignment="1" applyProtection="1">
      <alignment horizontal="right" wrapText="1"/>
      <protection hidden="1"/>
    </xf>
    <xf numFmtId="4" fontId="2" fillId="0" borderId="0" xfId="2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164" fontId="2" fillId="0" borderId="28" xfId="2" applyNumberFormat="1" applyFont="1" applyFill="1" applyBorder="1" applyAlignment="1" applyProtection="1">
      <alignment wrapText="1"/>
      <protection hidden="1"/>
    </xf>
    <xf numFmtId="0" fontId="2" fillId="3" borderId="4" xfId="0" applyFont="1" applyFill="1" applyBorder="1" applyAlignment="1">
      <alignment horizontal="justify" vertical="center" wrapText="1"/>
    </xf>
    <xf numFmtId="165" fontId="2" fillId="0" borderId="27" xfId="3" applyNumberFormat="1" applyFont="1" applyFill="1" applyBorder="1" applyAlignment="1" applyProtection="1">
      <alignment horizontal="left" wrapText="1"/>
      <protection hidden="1"/>
    </xf>
    <xf numFmtId="165" fontId="2" fillId="0" borderId="28" xfId="3" applyNumberFormat="1" applyFont="1" applyFill="1" applyBorder="1" applyAlignment="1" applyProtection="1">
      <alignment horizontal="left" wrapText="1"/>
      <protection hidden="1"/>
    </xf>
    <xf numFmtId="165" fontId="2" fillId="0" borderId="5" xfId="3" applyNumberFormat="1" applyFont="1" applyFill="1" applyBorder="1" applyAlignment="1" applyProtection="1">
      <alignment horizontal="left" wrapText="1"/>
      <protection hidden="1"/>
    </xf>
    <xf numFmtId="166" fontId="10" fillId="0" borderId="27" xfId="3" applyNumberFormat="1" applyFont="1" applyFill="1" applyBorder="1" applyAlignment="1" applyProtection="1">
      <alignment horizontal="center" wrapText="1"/>
      <protection hidden="1"/>
    </xf>
    <xf numFmtId="166" fontId="10" fillId="0" borderId="28" xfId="3" applyNumberFormat="1" applyFont="1" applyFill="1" applyBorder="1" applyAlignment="1" applyProtection="1">
      <alignment horizontal="center" wrapText="1"/>
      <protection hidden="1"/>
    </xf>
    <xf numFmtId="4" fontId="2" fillId="0" borderId="33" xfId="2" applyNumberFormat="1" applyFont="1" applyFill="1" applyBorder="1" applyAlignment="1" applyProtection="1">
      <alignment horizontal="right"/>
      <protection hidden="1"/>
    </xf>
    <xf numFmtId="164" fontId="7" fillId="0" borderId="16" xfId="2" applyNumberFormat="1" applyFont="1" applyFill="1" applyBorder="1" applyAlignment="1" applyProtection="1">
      <alignment horizontal="center" wrapText="1"/>
      <protection hidden="1"/>
    </xf>
    <xf numFmtId="164" fontId="7" fillId="0" borderId="12" xfId="2" applyNumberFormat="1" applyFont="1" applyFill="1" applyBorder="1" applyAlignment="1" applyProtection="1">
      <alignment horizontal="center" wrapText="1"/>
      <protection hidden="1"/>
    </xf>
    <xf numFmtId="164" fontId="7" fillId="0" borderId="18" xfId="2" applyNumberFormat="1" applyFont="1" applyFill="1" applyBorder="1" applyAlignment="1" applyProtection="1">
      <alignment horizontal="center" wrapText="1"/>
      <protection hidden="1"/>
    </xf>
    <xf numFmtId="0" fontId="5" fillId="0" borderId="0" xfId="2" applyFont="1" applyAlignment="1">
      <alignment horizontal="right" wrapText="1"/>
    </xf>
    <xf numFmtId="0" fontId="0" fillId="0" borderId="0" xfId="0" applyAlignment="1">
      <alignment horizontal="right" wrapText="1"/>
    </xf>
    <xf numFmtId="165" fontId="7" fillId="0" borderId="33" xfId="2" applyNumberFormat="1" applyFont="1" applyFill="1" applyBorder="1" applyAlignment="1" applyProtection="1">
      <alignment horizontal="left" wrapText="1"/>
      <protection hidden="1"/>
    </xf>
    <xf numFmtId="165" fontId="7" fillId="0" borderId="28" xfId="2" applyNumberFormat="1" applyFont="1" applyFill="1" applyBorder="1" applyAlignment="1" applyProtection="1">
      <alignment horizontal="left" wrapText="1"/>
      <protection hidden="1"/>
    </xf>
    <xf numFmtId="165" fontId="7" fillId="0" borderId="5" xfId="2" applyNumberFormat="1" applyFont="1" applyFill="1" applyBorder="1" applyAlignment="1" applyProtection="1">
      <alignment horizontal="left" wrapText="1"/>
      <protection hidden="1"/>
    </xf>
    <xf numFmtId="165" fontId="2" fillId="0" borderId="33" xfId="2" applyNumberFormat="1" applyFont="1" applyFill="1" applyBorder="1" applyAlignment="1" applyProtection="1">
      <alignment horizontal="left" wrapText="1"/>
      <protection hidden="1"/>
    </xf>
    <xf numFmtId="165" fontId="2" fillId="0" borderId="28" xfId="2" applyNumberFormat="1" applyFont="1" applyFill="1" applyBorder="1" applyAlignment="1" applyProtection="1">
      <alignment horizontal="left" wrapText="1"/>
      <protection hidden="1"/>
    </xf>
    <xf numFmtId="165" fontId="2" fillId="0" borderId="5" xfId="2" applyNumberFormat="1" applyFont="1" applyFill="1" applyBorder="1" applyAlignment="1" applyProtection="1">
      <alignment horizontal="left" wrapText="1"/>
      <protection hidden="1"/>
    </xf>
    <xf numFmtId="165" fontId="2" fillId="0" borderId="27" xfId="3" applyNumberFormat="1" applyFont="1" applyFill="1" applyBorder="1" applyAlignment="1" applyProtection="1">
      <alignment horizontal="left" wrapText="1"/>
      <protection hidden="1"/>
    </xf>
    <xf numFmtId="165" fontId="2" fillId="0" borderId="28" xfId="3" applyNumberFormat="1" applyFont="1" applyFill="1" applyBorder="1" applyAlignment="1" applyProtection="1">
      <alignment horizontal="left" wrapText="1"/>
      <protection hidden="1"/>
    </xf>
    <xf numFmtId="165" fontId="2" fillId="0" borderId="5" xfId="3" applyNumberFormat="1" applyFont="1" applyFill="1" applyBorder="1" applyAlignment="1" applyProtection="1">
      <alignment horizontal="left" wrapText="1"/>
      <protection hidden="1"/>
    </xf>
    <xf numFmtId="165" fontId="7" fillId="0" borderId="7" xfId="2" applyNumberFormat="1" applyFont="1" applyFill="1" applyBorder="1" applyAlignment="1" applyProtection="1">
      <alignment horizontal="center" wrapText="1"/>
      <protection hidden="1"/>
    </xf>
    <xf numFmtId="165" fontId="7" fillId="0" borderId="12" xfId="2" applyNumberFormat="1" applyFont="1" applyFill="1" applyBorder="1" applyAlignment="1" applyProtection="1">
      <alignment horizontal="center" wrapText="1"/>
      <protection hidden="1"/>
    </xf>
    <xf numFmtId="165" fontId="7" fillId="0" borderId="18" xfId="2" applyNumberFormat="1" applyFont="1" applyFill="1" applyBorder="1" applyAlignment="1" applyProtection="1">
      <alignment horizontal="center" wrapText="1"/>
      <protection hidden="1"/>
    </xf>
    <xf numFmtId="165" fontId="7" fillId="0" borderId="7" xfId="2" applyNumberFormat="1" applyFont="1" applyFill="1" applyBorder="1" applyAlignment="1" applyProtection="1">
      <alignment horizontal="left" wrapText="1"/>
      <protection hidden="1"/>
    </xf>
    <xf numFmtId="165" fontId="7" fillId="0" borderId="12" xfId="2" applyNumberFormat="1" applyFont="1" applyFill="1" applyBorder="1" applyAlignment="1" applyProtection="1">
      <alignment horizontal="left" wrapText="1"/>
      <protection hidden="1"/>
    </xf>
    <xf numFmtId="165" fontId="7" fillId="0" borderId="18" xfId="2" applyNumberFormat="1" applyFont="1" applyFill="1" applyBorder="1" applyAlignment="1" applyProtection="1">
      <alignment horizontal="left" wrapText="1"/>
      <protection hidden="1"/>
    </xf>
    <xf numFmtId="165" fontId="8" fillId="0" borderId="33" xfId="2" applyNumberFormat="1" applyFont="1" applyFill="1" applyBorder="1" applyAlignment="1" applyProtection="1">
      <alignment horizontal="center" wrapText="1"/>
      <protection hidden="1"/>
    </xf>
    <xf numFmtId="165" fontId="8" fillId="0" borderId="28" xfId="2" applyNumberFormat="1" applyFont="1" applyFill="1" applyBorder="1" applyAlignment="1" applyProtection="1">
      <alignment horizontal="center" wrapText="1"/>
      <protection hidden="1"/>
    </xf>
    <xf numFmtId="165" fontId="8" fillId="0" borderId="5" xfId="2" applyNumberFormat="1" applyFont="1" applyFill="1" applyBorder="1" applyAlignment="1" applyProtection="1">
      <alignment horizontal="center" wrapText="1"/>
      <protection hidden="1"/>
    </xf>
    <xf numFmtId="165" fontId="2" fillId="0" borderId="33" xfId="3" applyNumberFormat="1" applyFont="1" applyFill="1" applyBorder="1" applyAlignment="1" applyProtection="1">
      <alignment horizontal="left" wrapText="1"/>
      <protection hidden="1"/>
    </xf>
    <xf numFmtId="164" fontId="8" fillId="0" borderId="27" xfId="2" applyNumberFormat="1" applyFont="1" applyFill="1" applyBorder="1" applyAlignment="1" applyProtection="1">
      <alignment horizontal="center" wrapText="1"/>
      <protection hidden="1"/>
    </xf>
    <xf numFmtId="164" fontId="8" fillId="0" borderId="28" xfId="2" applyNumberFormat="1" applyFont="1" applyFill="1" applyBorder="1" applyAlignment="1" applyProtection="1">
      <alignment horizontal="center" wrapText="1"/>
      <protection hidden="1"/>
    </xf>
    <xf numFmtId="164" fontId="8" fillId="0" borderId="5" xfId="2" applyNumberFormat="1" applyFont="1" applyFill="1" applyBorder="1" applyAlignment="1" applyProtection="1">
      <alignment horizontal="center" wrapText="1"/>
      <protection hidden="1"/>
    </xf>
    <xf numFmtId="164" fontId="7" fillId="0" borderId="33" xfId="2" applyNumberFormat="1" applyFont="1" applyFill="1" applyBorder="1" applyAlignment="1" applyProtection="1">
      <alignment horizontal="left" wrapText="1"/>
      <protection hidden="1"/>
    </xf>
    <xf numFmtId="164" fontId="7" fillId="0" borderId="28" xfId="2" applyNumberFormat="1" applyFont="1" applyFill="1" applyBorder="1" applyAlignment="1" applyProtection="1">
      <alignment horizontal="left" wrapText="1"/>
      <protection hidden="1"/>
    </xf>
    <xf numFmtId="164" fontId="7" fillId="0" borderId="5" xfId="2" applyNumberFormat="1" applyFont="1" applyFill="1" applyBorder="1" applyAlignment="1" applyProtection="1">
      <alignment horizontal="left" wrapText="1"/>
      <protection hidden="1"/>
    </xf>
    <xf numFmtId="164" fontId="2" fillId="0" borderId="33" xfId="2" applyNumberFormat="1" applyFont="1" applyFill="1" applyBorder="1" applyAlignment="1" applyProtection="1">
      <alignment horizontal="left" wrapText="1"/>
      <protection hidden="1"/>
    </xf>
    <xf numFmtId="164" fontId="2" fillId="0" borderId="28" xfId="2" applyNumberFormat="1" applyFont="1" applyFill="1" applyBorder="1" applyAlignment="1" applyProtection="1">
      <alignment horizontal="left" wrapText="1"/>
      <protection hidden="1"/>
    </xf>
    <xf numFmtId="164" fontId="2" fillId="0" borderId="5" xfId="2" applyNumberFormat="1" applyFont="1" applyFill="1" applyBorder="1" applyAlignment="1" applyProtection="1">
      <alignment horizontal="left" wrapText="1"/>
      <protection hidden="1"/>
    </xf>
    <xf numFmtId="164" fontId="7" fillId="0" borderId="13" xfId="2" applyNumberFormat="1" applyFont="1" applyFill="1" applyBorder="1" applyAlignment="1" applyProtection="1">
      <alignment horizontal="left" wrapText="1"/>
      <protection hidden="1"/>
    </xf>
    <xf numFmtId="165" fontId="2" fillId="0" borderId="27" xfId="3" applyNumberFormat="1" applyFont="1" applyFill="1" applyBorder="1" applyAlignment="1" applyProtection="1">
      <alignment wrapText="1"/>
      <protection hidden="1"/>
    </xf>
    <xf numFmtId="165" fontId="2" fillId="0" borderId="28" xfId="3" applyNumberFormat="1" applyFont="1" applyFill="1" applyBorder="1" applyAlignment="1" applyProtection="1">
      <alignment wrapText="1"/>
      <protection hidden="1"/>
    </xf>
    <xf numFmtId="165" fontId="2" fillId="0" borderId="5" xfId="3" applyNumberFormat="1" applyFont="1" applyFill="1" applyBorder="1" applyAlignment="1" applyProtection="1">
      <alignment wrapText="1"/>
      <protection hidden="1"/>
    </xf>
    <xf numFmtId="165" fontId="2" fillId="0" borderId="33" xfId="3" applyNumberFormat="1" applyFont="1" applyFill="1" applyBorder="1" applyAlignment="1" applyProtection="1">
      <alignment wrapText="1"/>
      <protection hidden="1"/>
    </xf>
    <xf numFmtId="164" fontId="2" fillId="0" borderId="33" xfId="2" applyNumberFormat="1" applyFont="1" applyFill="1" applyBorder="1" applyAlignment="1" applyProtection="1">
      <alignment wrapText="1"/>
      <protection hidden="1"/>
    </xf>
    <xf numFmtId="164" fontId="2" fillId="0" borderId="28" xfId="2" applyNumberFormat="1" applyFont="1" applyFill="1" applyBorder="1" applyAlignment="1" applyProtection="1">
      <alignment wrapText="1"/>
      <protection hidden="1"/>
    </xf>
    <xf numFmtId="164" fontId="2" fillId="0" borderId="5" xfId="2" applyNumberFormat="1" applyFont="1" applyFill="1" applyBorder="1" applyAlignment="1" applyProtection="1">
      <alignment wrapText="1"/>
      <protection hidden="1"/>
    </xf>
    <xf numFmtId="165" fontId="8" fillId="0" borderId="27" xfId="3" applyNumberFormat="1" applyFont="1" applyFill="1" applyBorder="1" applyAlignment="1" applyProtection="1">
      <alignment horizontal="center" wrapText="1"/>
      <protection hidden="1"/>
    </xf>
    <xf numFmtId="165" fontId="8" fillId="0" borderId="28" xfId="3" applyNumberFormat="1" applyFont="1" applyFill="1" applyBorder="1" applyAlignment="1" applyProtection="1">
      <alignment horizontal="center" wrapText="1"/>
      <protection hidden="1"/>
    </xf>
    <xf numFmtId="165" fontId="8" fillId="0" borderId="5" xfId="3" applyNumberFormat="1" applyFont="1" applyFill="1" applyBorder="1" applyAlignment="1" applyProtection="1">
      <alignment horizontal="center" wrapText="1"/>
      <protection hidden="1"/>
    </xf>
    <xf numFmtId="165" fontId="7" fillId="0" borderId="27" xfId="3" applyNumberFormat="1" applyFont="1" applyFill="1" applyBorder="1" applyAlignment="1" applyProtection="1">
      <alignment wrapText="1"/>
      <protection hidden="1"/>
    </xf>
    <xf numFmtId="165" fontId="7" fillId="0" borderId="28" xfId="3" applyNumberFormat="1" applyFont="1" applyFill="1" applyBorder="1" applyAlignment="1" applyProtection="1">
      <alignment wrapText="1"/>
      <protection hidden="1"/>
    </xf>
    <xf numFmtId="165" fontId="7" fillId="0" borderId="5" xfId="3" applyNumberFormat="1" applyFont="1" applyFill="1" applyBorder="1" applyAlignment="1" applyProtection="1">
      <alignment wrapText="1"/>
      <protection hidden="1"/>
    </xf>
    <xf numFmtId="165" fontId="2" fillId="0" borderId="27" xfId="2" applyNumberFormat="1" applyFont="1" applyFill="1" applyBorder="1" applyAlignment="1" applyProtection="1">
      <alignment horizontal="left" wrapText="1"/>
      <protection hidden="1"/>
    </xf>
    <xf numFmtId="164" fontId="10" fillId="0" borderId="27" xfId="3" applyNumberFormat="1" applyFont="1" applyFill="1" applyBorder="1" applyAlignment="1" applyProtection="1">
      <alignment horizontal="center" wrapText="1"/>
      <protection hidden="1"/>
    </xf>
    <xf numFmtId="164" fontId="10" fillId="0" borderId="28" xfId="3" applyNumberFormat="1" applyFont="1" applyFill="1" applyBorder="1" applyAlignment="1" applyProtection="1">
      <alignment horizontal="center" wrapText="1"/>
      <protection hidden="1"/>
    </xf>
    <xf numFmtId="164" fontId="10" fillId="0" borderId="5" xfId="3" applyNumberFormat="1" applyFont="1" applyFill="1" applyBorder="1" applyAlignment="1" applyProtection="1">
      <alignment horizontal="center" wrapText="1"/>
      <protection hidden="1"/>
    </xf>
    <xf numFmtId="166" fontId="2" fillId="0" borderId="27" xfId="3" applyNumberFormat="1" applyFont="1" applyFill="1" applyBorder="1" applyAlignment="1" applyProtection="1">
      <alignment horizontal="left" wrapText="1"/>
      <protection hidden="1"/>
    </xf>
    <xf numFmtId="166" fontId="2" fillId="0" borderId="28" xfId="3" applyNumberFormat="1" applyFont="1" applyFill="1" applyBorder="1" applyAlignment="1" applyProtection="1">
      <alignment horizontal="left" wrapText="1"/>
      <protection hidden="1"/>
    </xf>
    <xf numFmtId="166" fontId="2" fillId="0" borderId="5" xfId="3" applyNumberFormat="1" applyFont="1" applyFill="1" applyBorder="1" applyAlignment="1" applyProtection="1">
      <alignment horizontal="left" wrapText="1"/>
      <protection hidden="1"/>
    </xf>
    <xf numFmtId="166" fontId="10" fillId="0" borderId="27" xfId="3" applyNumberFormat="1" applyFont="1" applyFill="1" applyBorder="1" applyAlignment="1" applyProtection="1">
      <alignment horizontal="center" wrapText="1"/>
      <protection hidden="1"/>
    </xf>
    <xf numFmtId="166" fontId="10" fillId="0" borderId="28" xfId="3" applyNumberFormat="1" applyFont="1" applyFill="1" applyBorder="1" applyAlignment="1" applyProtection="1">
      <alignment horizontal="center" wrapText="1"/>
      <protection hidden="1"/>
    </xf>
    <xf numFmtId="166" fontId="10" fillId="0" borderId="5" xfId="3" applyNumberFormat="1" applyFont="1" applyFill="1" applyBorder="1" applyAlignment="1" applyProtection="1">
      <alignment horizontal="center" wrapText="1"/>
      <protection hidden="1"/>
    </xf>
    <xf numFmtId="165" fontId="7" fillId="0" borderId="33" xfId="3" applyNumberFormat="1" applyFont="1" applyFill="1" applyBorder="1" applyAlignment="1" applyProtection="1">
      <alignment wrapText="1"/>
      <protection hidden="1"/>
    </xf>
    <xf numFmtId="164" fontId="8" fillId="0" borderId="27" xfId="2" applyNumberFormat="1" applyFont="1" applyFill="1" applyBorder="1" applyAlignment="1" applyProtection="1">
      <alignment horizontal="center"/>
      <protection hidden="1"/>
    </xf>
    <xf numFmtId="164" fontId="8" fillId="0" borderId="28" xfId="2" applyNumberFormat="1" applyFont="1" applyFill="1" applyBorder="1" applyAlignment="1" applyProtection="1">
      <alignment horizontal="center"/>
      <protection hidden="1"/>
    </xf>
    <xf numFmtId="164" fontId="8" fillId="0" borderId="5" xfId="2" applyNumberFormat="1" applyFont="1" applyFill="1" applyBorder="1" applyAlignment="1" applyProtection="1">
      <alignment horizontal="center"/>
      <protection hidden="1"/>
    </xf>
    <xf numFmtId="164" fontId="7" fillId="0" borderId="27" xfId="2" applyNumberFormat="1" applyFont="1" applyFill="1" applyBorder="1" applyAlignment="1" applyProtection="1">
      <alignment horizontal="left" wrapText="1"/>
      <protection hidden="1"/>
    </xf>
    <xf numFmtId="164" fontId="2" fillId="0" borderId="27" xfId="2" applyNumberFormat="1" applyFont="1" applyFill="1" applyBorder="1" applyAlignment="1" applyProtection="1">
      <alignment horizontal="left" wrapText="1"/>
      <protection hidden="1"/>
    </xf>
    <xf numFmtId="164" fontId="10" fillId="0" borderId="27" xfId="2" applyNumberFormat="1" applyFont="1" applyFill="1" applyBorder="1" applyAlignment="1" applyProtection="1">
      <alignment horizontal="center" wrapText="1"/>
      <protection hidden="1"/>
    </xf>
    <xf numFmtId="164" fontId="10" fillId="0" borderId="28" xfId="2" applyNumberFormat="1" applyFont="1" applyFill="1" applyBorder="1" applyAlignment="1" applyProtection="1">
      <alignment horizontal="center" wrapText="1"/>
      <protection hidden="1"/>
    </xf>
    <xf numFmtId="164" fontId="10" fillId="0" borderId="5" xfId="2" applyNumberFormat="1" applyFont="1" applyFill="1" applyBorder="1" applyAlignment="1" applyProtection="1">
      <alignment horizontal="center" wrapText="1"/>
      <protection hidden="1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64" fontId="8" fillId="0" borderId="23" xfId="2" applyNumberFormat="1" applyFont="1" applyFill="1" applyBorder="1" applyAlignment="1" applyProtection="1">
      <alignment horizontal="center" wrapText="1"/>
      <protection hidden="1"/>
    </xf>
    <xf numFmtId="164" fontId="8" fillId="0" borderId="24" xfId="2" applyNumberFormat="1" applyFont="1" applyFill="1" applyBorder="1" applyAlignment="1" applyProtection="1">
      <alignment horizontal="center" wrapText="1"/>
      <protection hidden="1"/>
    </xf>
    <xf numFmtId="164" fontId="8" fillId="0" borderId="25" xfId="2" applyNumberFormat="1" applyFont="1" applyFill="1" applyBorder="1" applyAlignment="1" applyProtection="1">
      <alignment horizontal="center" wrapText="1"/>
      <protection hidden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5" fillId="0" borderId="6" xfId="2" applyFont="1" applyBorder="1" applyAlignment="1" applyProtection="1">
      <alignment horizontal="right"/>
      <protection hidden="1"/>
    </xf>
    <xf numFmtId="0" fontId="7" fillId="0" borderId="17" xfId="2" applyNumberFormat="1" applyFont="1" applyFill="1" applyBorder="1" applyAlignment="1" applyProtection="1">
      <alignment horizontal="center" vertical="center"/>
      <protection hidden="1"/>
    </xf>
    <xf numFmtId="0" fontId="7" fillId="0" borderId="21" xfId="2" applyNumberFormat="1" applyFont="1" applyFill="1" applyBorder="1" applyAlignment="1" applyProtection="1">
      <alignment horizontal="center" vertical="center"/>
      <protection hidden="1"/>
    </xf>
    <xf numFmtId="49" fontId="7" fillId="0" borderId="7" xfId="2" applyNumberFormat="1" applyFont="1" applyFill="1" applyBorder="1" applyAlignment="1" applyProtection="1">
      <alignment horizontal="center" vertical="center" wrapText="1"/>
      <protection hidden="1"/>
    </xf>
    <xf numFmtId="49" fontId="7" fillId="0" borderId="12" xfId="2" applyNumberFormat="1" applyFont="1" applyFill="1" applyBorder="1" applyAlignment="1" applyProtection="1">
      <alignment horizontal="center" vertical="center" wrapText="1"/>
      <protection hidden="1"/>
    </xf>
    <xf numFmtId="49" fontId="7" fillId="0" borderId="18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_Tmp2" xfId="2"/>
    <cellStyle name="Обычный_Tmp3" xfId="3"/>
    <cellStyle name="Обычный_Прил№5 (вед.2006)2007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4"/>
  <sheetViews>
    <sheetView tabSelected="1" topLeftCell="F1" workbookViewId="0">
      <selection activeCell="B4" sqref="B4:M4"/>
    </sheetView>
  </sheetViews>
  <sheetFormatPr defaultRowHeight="15" x14ac:dyDescent="0.25"/>
  <cols>
    <col min="1" max="1" width="7.85546875" style="120" hidden="1" customWidth="1"/>
    <col min="2" max="2" width="8.28515625" style="120" hidden="1" customWidth="1"/>
    <col min="3" max="3" width="7.42578125" style="120" hidden="1" customWidth="1"/>
    <col min="4" max="4" width="7.140625" style="120" hidden="1" customWidth="1"/>
    <col min="5" max="5" width="6.7109375" style="120" hidden="1" customWidth="1"/>
    <col min="6" max="6" width="49.85546875" style="120" customWidth="1"/>
    <col min="7" max="7" width="3.5703125" style="121" customWidth="1"/>
    <col min="8" max="8" width="3.42578125" style="121" customWidth="1"/>
    <col min="9" max="9" width="11.7109375" style="121" customWidth="1"/>
    <col min="10" max="10" width="5.7109375" style="121" customWidth="1"/>
    <col min="11" max="11" width="10.7109375" style="120" customWidth="1"/>
    <col min="12" max="13" width="10.7109375" customWidth="1"/>
    <col min="14" max="14" width="4" customWidth="1"/>
  </cols>
  <sheetData>
    <row r="1" spans="1:14" x14ac:dyDescent="0.25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 t="s">
        <v>43</v>
      </c>
      <c r="N1" s="123"/>
    </row>
    <row r="2" spans="1:14" ht="38.450000000000003" customHeight="1" x14ac:dyDescent="0.25">
      <c r="A2" s="124"/>
      <c r="B2" s="124"/>
      <c r="C2" s="124"/>
      <c r="D2" s="124"/>
      <c r="E2" s="124"/>
      <c r="F2" s="184" t="s">
        <v>205</v>
      </c>
      <c r="G2" s="185"/>
      <c r="H2" s="185"/>
      <c r="I2" s="185"/>
      <c r="J2" s="185"/>
      <c r="K2" s="185"/>
      <c r="L2" s="185"/>
      <c r="M2" s="185"/>
      <c r="N2" s="124"/>
    </row>
    <row r="3" spans="1:14" x14ac:dyDescent="0.2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ht="57" customHeight="1" x14ac:dyDescent="0.25">
      <c r="A4" s="3"/>
      <c r="B4" s="252" t="s">
        <v>44</v>
      </c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</row>
    <row r="5" spans="1:14" ht="15.75" thickBot="1" x14ac:dyDescent="0.3">
      <c r="A5" s="4"/>
      <c r="B5" s="4"/>
      <c r="C5" s="4"/>
      <c r="D5" s="4"/>
      <c r="E5" s="4"/>
      <c r="F5" s="4"/>
      <c r="G5" s="5"/>
      <c r="H5" s="5"/>
      <c r="I5" s="5"/>
      <c r="J5" s="253" t="s">
        <v>1</v>
      </c>
      <c r="K5" s="253"/>
      <c r="L5" s="253"/>
      <c r="M5" s="253"/>
    </row>
    <row r="6" spans="1:14" ht="15.75" thickBot="1" x14ac:dyDescent="0.3">
      <c r="A6" s="6" t="s">
        <v>2</v>
      </c>
      <c r="B6" s="7"/>
      <c r="C6" s="7"/>
      <c r="D6" s="7"/>
      <c r="E6" s="7"/>
      <c r="F6" s="254" t="s">
        <v>2</v>
      </c>
      <c r="G6" s="256" t="s">
        <v>0</v>
      </c>
      <c r="H6" s="257"/>
      <c r="I6" s="257"/>
      <c r="J6" s="258"/>
      <c r="K6" s="259">
        <v>2023</v>
      </c>
      <c r="L6" s="261">
        <v>2024</v>
      </c>
      <c r="M6" s="247">
        <v>225</v>
      </c>
    </row>
    <row r="7" spans="1:14" ht="90.75" thickBot="1" x14ac:dyDescent="0.3">
      <c r="A7" s="8"/>
      <c r="B7" s="9"/>
      <c r="C7" s="9"/>
      <c r="D7" s="9"/>
      <c r="E7" s="9"/>
      <c r="F7" s="255"/>
      <c r="G7" s="10" t="s">
        <v>3</v>
      </c>
      <c r="H7" s="10" t="s">
        <v>45</v>
      </c>
      <c r="I7" s="11" t="s">
        <v>46</v>
      </c>
      <c r="J7" s="11" t="s">
        <v>47</v>
      </c>
      <c r="K7" s="260"/>
      <c r="L7" s="262"/>
      <c r="M7" s="248"/>
    </row>
    <row r="8" spans="1:14" ht="13.15" customHeight="1" x14ac:dyDescent="0.25">
      <c r="A8" s="249" t="s">
        <v>48</v>
      </c>
      <c r="B8" s="250"/>
      <c r="C8" s="250"/>
      <c r="D8" s="250"/>
      <c r="E8" s="250"/>
      <c r="F8" s="251"/>
      <c r="G8" s="12" t="s">
        <v>49</v>
      </c>
      <c r="H8" s="13"/>
      <c r="I8" s="12"/>
      <c r="J8" s="12"/>
      <c r="K8" s="129">
        <f>+K9+K14+K26+K31+K36+K41</f>
        <v>18493802.280000001</v>
      </c>
      <c r="L8" s="129">
        <f>+L9+L14+L26+L31+L36+L41</f>
        <v>13337802.280000001</v>
      </c>
      <c r="M8" s="129">
        <f>+M9+M14+M26+M31+M36+M41</f>
        <v>13342802.280000001</v>
      </c>
    </row>
    <row r="9" spans="1:14" ht="30.6" hidden="1" customHeight="1" x14ac:dyDescent="0.25">
      <c r="A9" s="244" t="s">
        <v>50</v>
      </c>
      <c r="B9" s="245"/>
      <c r="C9" s="245"/>
      <c r="D9" s="245"/>
      <c r="E9" s="245"/>
      <c r="F9" s="246"/>
      <c r="G9" s="14" t="s">
        <v>4</v>
      </c>
      <c r="H9" s="14" t="s">
        <v>5</v>
      </c>
      <c r="I9" s="14"/>
      <c r="J9" s="14"/>
      <c r="K9" s="130">
        <f t="shared" ref="K9:M11" si="0">SUM(K10)</f>
        <v>0</v>
      </c>
      <c r="L9" s="130">
        <f t="shared" si="0"/>
        <v>0</v>
      </c>
      <c r="M9" s="131">
        <f t="shared" si="0"/>
        <v>0</v>
      </c>
    </row>
    <row r="10" spans="1:14" hidden="1" x14ac:dyDescent="0.25">
      <c r="A10" s="243" t="s">
        <v>51</v>
      </c>
      <c r="B10" s="212"/>
      <c r="C10" s="212"/>
      <c r="D10" s="212"/>
      <c r="E10" s="212"/>
      <c r="F10" s="213"/>
      <c r="G10" s="15" t="s">
        <v>4</v>
      </c>
      <c r="H10" s="15" t="s">
        <v>5</v>
      </c>
      <c r="I10" s="15" t="s">
        <v>52</v>
      </c>
      <c r="J10" s="15"/>
      <c r="K10" s="132">
        <f t="shared" si="0"/>
        <v>0</v>
      </c>
      <c r="L10" s="132">
        <f t="shared" si="0"/>
        <v>0</v>
      </c>
      <c r="M10" s="133">
        <f t="shared" si="0"/>
        <v>0</v>
      </c>
    </row>
    <row r="11" spans="1:14" hidden="1" x14ac:dyDescent="0.25">
      <c r="A11" s="243" t="s">
        <v>53</v>
      </c>
      <c r="B11" s="212"/>
      <c r="C11" s="212"/>
      <c r="D11" s="212"/>
      <c r="E11" s="212"/>
      <c r="F11" s="213"/>
      <c r="G11" s="15" t="s">
        <v>4</v>
      </c>
      <c r="H11" s="15" t="s">
        <v>5</v>
      </c>
      <c r="I11" s="15" t="s">
        <v>54</v>
      </c>
      <c r="J11" s="15"/>
      <c r="K11" s="132">
        <f t="shared" si="0"/>
        <v>0</v>
      </c>
      <c r="L11" s="132">
        <f t="shared" si="0"/>
        <v>0</v>
      </c>
      <c r="M11" s="133">
        <f t="shared" si="0"/>
        <v>0</v>
      </c>
    </row>
    <row r="12" spans="1:14" hidden="1" x14ac:dyDescent="0.25">
      <c r="A12" s="228" t="s">
        <v>55</v>
      </c>
      <c r="B12" s="190"/>
      <c r="C12" s="190"/>
      <c r="D12" s="190"/>
      <c r="E12" s="190"/>
      <c r="F12" s="191"/>
      <c r="G12" s="15" t="s">
        <v>4</v>
      </c>
      <c r="H12" s="15" t="s">
        <v>5</v>
      </c>
      <c r="I12" s="15" t="s">
        <v>56</v>
      </c>
      <c r="J12" s="15"/>
      <c r="K12" s="132">
        <f>K13</f>
        <v>0</v>
      </c>
      <c r="L12" s="134">
        <f>L13</f>
        <v>0</v>
      </c>
      <c r="M12" s="135">
        <f>M13</f>
        <v>0</v>
      </c>
    </row>
    <row r="13" spans="1:14" ht="23.25" hidden="1" x14ac:dyDescent="0.25">
      <c r="A13" s="16"/>
      <c r="B13" s="17"/>
      <c r="C13" s="17"/>
      <c r="D13" s="17"/>
      <c r="E13" s="17"/>
      <c r="F13" s="18" t="s">
        <v>57</v>
      </c>
      <c r="G13" s="15" t="s">
        <v>4</v>
      </c>
      <c r="H13" s="15" t="s">
        <v>5</v>
      </c>
      <c r="I13" s="15" t="s">
        <v>56</v>
      </c>
      <c r="J13" s="15" t="s">
        <v>58</v>
      </c>
      <c r="K13" s="132">
        <v>0</v>
      </c>
      <c r="L13" s="134">
        <v>0</v>
      </c>
      <c r="M13" s="135">
        <v>0</v>
      </c>
    </row>
    <row r="14" spans="1:14" ht="36.6" customHeight="1" x14ac:dyDescent="0.25">
      <c r="A14" s="244" t="s">
        <v>59</v>
      </c>
      <c r="B14" s="245"/>
      <c r="C14" s="245"/>
      <c r="D14" s="245"/>
      <c r="E14" s="245"/>
      <c r="F14" s="246"/>
      <c r="G14" s="14" t="s">
        <v>4</v>
      </c>
      <c r="H14" s="14" t="s">
        <v>6</v>
      </c>
      <c r="I14" s="14"/>
      <c r="J14" s="14"/>
      <c r="K14" s="130">
        <f>K15</f>
        <v>6124754.46</v>
      </c>
      <c r="L14" s="130">
        <f>L15</f>
        <v>6124754.46</v>
      </c>
      <c r="M14" s="131">
        <f>M15</f>
        <v>6124754.46</v>
      </c>
    </row>
    <row r="15" spans="1:14" ht="20.45" customHeight="1" x14ac:dyDescent="0.25">
      <c r="A15" s="243" t="s">
        <v>60</v>
      </c>
      <c r="B15" s="212"/>
      <c r="C15" s="212"/>
      <c r="D15" s="212"/>
      <c r="E15" s="212"/>
      <c r="F15" s="213"/>
      <c r="G15" s="15" t="s">
        <v>4</v>
      </c>
      <c r="H15" s="15" t="s">
        <v>6</v>
      </c>
      <c r="I15" s="15" t="s">
        <v>52</v>
      </c>
      <c r="J15" s="15"/>
      <c r="K15" s="132">
        <f>K16+K21</f>
        <v>6124754.46</v>
      </c>
      <c r="L15" s="132">
        <f>L16+L21</f>
        <v>6124754.46</v>
      </c>
      <c r="M15" s="133">
        <f>M16+M21</f>
        <v>6124754.46</v>
      </c>
    </row>
    <row r="16" spans="1:14" x14ac:dyDescent="0.25">
      <c r="A16" s="242" t="s">
        <v>61</v>
      </c>
      <c r="B16" s="209"/>
      <c r="C16" s="209"/>
      <c r="D16" s="209"/>
      <c r="E16" s="209"/>
      <c r="F16" s="210"/>
      <c r="G16" s="15" t="s">
        <v>4</v>
      </c>
      <c r="H16" s="15" t="s">
        <v>6</v>
      </c>
      <c r="I16" s="15" t="s">
        <v>54</v>
      </c>
      <c r="J16" s="15"/>
      <c r="K16" s="136">
        <f>K17</f>
        <v>938986.78</v>
      </c>
      <c r="L16" s="136">
        <f>L17</f>
        <v>938986.78</v>
      </c>
      <c r="M16" s="137">
        <f>M17</f>
        <v>938986.78</v>
      </c>
    </row>
    <row r="17" spans="1:13" ht="42" customHeight="1" x14ac:dyDescent="0.25">
      <c r="A17" s="243" t="s">
        <v>62</v>
      </c>
      <c r="B17" s="212"/>
      <c r="C17" s="212"/>
      <c r="D17" s="212"/>
      <c r="E17" s="212"/>
      <c r="F17" s="213"/>
      <c r="G17" s="15" t="s">
        <v>4</v>
      </c>
      <c r="H17" s="15" t="s">
        <v>6</v>
      </c>
      <c r="I17" s="19" t="s">
        <v>56</v>
      </c>
      <c r="J17" s="15"/>
      <c r="K17" s="132">
        <f>SUM(K18)</f>
        <v>938986.78</v>
      </c>
      <c r="L17" s="132">
        <f t="shared" ref="L17:M17" si="1">SUM(L18)</f>
        <v>938986.78</v>
      </c>
      <c r="M17" s="132">
        <f t="shared" si="1"/>
        <v>938986.78</v>
      </c>
    </row>
    <row r="18" spans="1:13" ht="24.6" customHeight="1" x14ac:dyDescent="0.25">
      <c r="A18" s="20"/>
      <c r="B18" s="21"/>
      <c r="C18" s="21"/>
      <c r="D18" s="21"/>
      <c r="E18" s="21"/>
      <c r="F18" s="127" t="s">
        <v>57</v>
      </c>
      <c r="G18" s="15" t="s">
        <v>4</v>
      </c>
      <c r="H18" s="15" t="s">
        <v>6</v>
      </c>
      <c r="I18" s="19" t="s">
        <v>56</v>
      </c>
      <c r="J18" s="15" t="s">
        <v>58</v>
      </c>
      <c r="K18" s="132">
        <f>SUM(K19:K20)</f>
        <v>938986.78</v>
      </c>
      <c r="L18" s="132">
        <f t="shared" ref="L18:M18" si="2">SUM(L19:L20)</f>
        <v>938986.78</v>
      </c>
      <c r="M18" s="132">
        <f t="shared" si="2"/>
        <v>938986.78</v>
      </c>
    </row>
    <row r="19" spans="1:13" ht="24.6" customHeight="1" x14ac:dyDescent="0.25">
      <c r="A19" s="20"/>
      <c r="B19" s="21"/>
      <c r="C19" s="21"/>
      <c r="D19" s="21"/>
      <c r="E19" s="21"/>
      <c r="F19" s="125" t="s">
        <v>160</v>
      </c>
      <c r="G19" s="15" t="s">
        <v>4</v>
      </c>
      <c r="H19" s="15" t="s">
        <v>6</v>
      </c>
      <c r="I19" s="19" t="s">
        <v>56</v>
      </c>
      <c r="J19" s="15" t="s">
        <v>158</v>
      </c>
      <c r="K19" s="132">
        <v>721188</v>
      </c>
      <c r="L19" s="132">
        <v>721188</v>
      </c>
      <c r="M19" s="132">
        <v>721188</v>
      </c>
    </row>
    <row r="20" spans="1:13" ht="35.450000000000003" customHeight="1" x14ac:dyDescent="0.25">
      <c r="A20" s="20"/>
      <c r="B20" s="21"/>
      <c r="C20" s="21"/>
      <c r="D20" s="21"/>
      <c r="E20" s="21"/>
      <c r="F20" s="126" t="s">
        <v>161</v>
      </c>
      <c r="G20" s="15" t="s">
        <v>4</v>
      </c>
      <c r="H20" s="15" t="s">
        <v>6</v>
      </c>
      <c r="I20" s="19" t="s">
        <v>56</v>
      </c>
      <c r="J20" s="15" t="s">
        <v>159</v>
      </c>
      <c r="K20" s="132">
        <v>217798.78</v>
      </c>
      <c r="L20" s="132">
        <v>217798.78</v>
      </c>
      <c r="M20" s="132">
        <v>217798.78</v>
      </c>
    </row>
    <row r="21" spans="1:13" x14ac:dyDescent="0.25">
      <c r="A21" s="22"/>
      <c r="B21" s="23"/>
      <c r="C21" s="23"/>
      <c r="D21" s="24"/>
      <c r="E21" s="25"/>
      <c r="F21" s="26" t="s">
        <v>65</v>
      </c>
      <c r="G21" s="14" t="s">
        <v>4</v>
      </c>
      <c r="H21" s="14" t="s">
        <v>6</v>
      </c>
      <c r="I21" s="27" t="s">
        <v>54</v>
      </c>
      <c r="J21" s="14"/>
      <c r="K21" s="136">
        <f t="shared" ref="K21:M22" si="3">K22</f>
        <v>5185767.68</v>
      </c>
      <c r="L21" s="136">
        <f t="shared" si="3"/>
        <v>5185767.68</v>
      </c>
      <c r="M21" s="137">
        <f t="shared" si="3"/>
        <v>5185767.68</v>
      </c>
    </row>
    <row r="22" spans="1:13" ht="45.75" x14ac:dyDescent="0.25">
      <c r="A22" s="28"/>
      <c r="B22" s="29"/>
      <c r="C22" s="29"/>
      <c r="D22" s="30"/>
      <c r="E22" s="25"/>
      <c r="F22" s="23" t="s">
        <v>66</v>
      </c>
      <c r="G22" s="31" t="s">
        <v>4</v>
      </c>
      <c r="H22" s="15" t="s">
        <v>6</v>
      </c>
      <c r="I22" s="19" t="s">
        <v>56</v>
      </c>
      <c r="J22" s="15"/>
      <c r="K22" s="132">
        <f t="shared" si="3"/>
        <v>5185767.68</v>
      </c>
      <c r="L22" s="132">
        <f t="shared" si="3"/>
        <v>5185767.68</v>
      </c>
      <c r="M22" s="133">
        <f t="shared" si="3"/>
        <v>5185767.68</v>
      </c>
    </row>
    <row r="23" spans="1:13" ht="23.25" x14ac:dyDescent="0.25">
      <c r="A23" s="25"/>
      <c r="B23" s="25"/>
      <c r="C23" s="25"/>
      <c r="D23" s="25"/>
      <c r="E23" s="25"/>
      <c r="F23" s="32" t="s">
        <v>57</v>
      </c>
      <c r="G23" s="15" t="s">
        <v>4</v>
      </c>
      <c r="H23" s="15" t="s">
        <v>6</v>
      </c>
      <c r="I23" s="19" t="s">
        <v>56</v>
      </c>
      <c r="J23" s="15" t="s">
        <v>58</v>
      </c>
      <c r="K23" s="132">
        <f>SUM(K24:K25)</f>
        <v>5185767.68</v>
      </c>
      <c r="L23" s="132">
        <f t="shared" ref="L23:M23" si="4">SUM(L24:L25)</f>
        <v>5185767.68</v>
      </c>
      <c r="M23" s="132">
        <f t="shared" si="4"/>
        <v>5185767.68</v>
      </c>
    </row>
    <row r="24" spans="1:13" x14ac:dyDescent="0.25">
      <c r="A24" s="25"/>
      <c r="B24" s="25"/>
      <c r="C24" s="25"/>
      <c r="D24" s="25"/>
      <c r="E24" s="25"/>
      <c r="F24" s="125" t="s">
        <v>160</v>
      </c>
      <c r="G24" s="15" t="s">
        <v>4</v>
      </c>
      <c r="H24" s="15" t="s">
        <v>6</v>
      </c>
      <c r="I24" s="19" t="s">
        <v>56</v>
      </c>
      <c r="J24" s="15" t="s">
        <v>158</v>
      </c>
      <c r="K24" s="132">
        <v>3985244</v>
      </c>
      <c r="L24" s="132">
        <v>3985244</v>
      </c>
      <c r="M24" s="132">
        <v>3985244</v>
      </c>
    </row>
    <row r="25" spans="1:13" ht="34.5" x14ac:dyDescent="0.25">
      <c r="A25" s="25"/>
      <c r="B25" s="25"/>
      <c r="C25" s="25"/>
      <c r="D25" s="25"/>
      <c r="E25" s="25"/>
      <c r="F25" s="126" t="s">
        <v>161</v>
      </c>
      <c r="G25" s="15" t="s">
        <v>4</v>
      </c>
      <c r="H25" s="15" t="s">
        <v>6</v>
      </c>
      <c r="I25" s="19" t="s">
        <v>56</v>
      </c>
      <c r="J25" s="15" t="s">
        <v>159</v>
      </c>
      <c r="K25" s="132">
        <v>1200523.68</v>
      </c>
      <c r="L25" s="132">
        <v>1200523.68</v>
      </c>
      <c r="M25" s="132">
        <v>1200523.68</v>
      </c>
    </row>
    <row r="26" spans="1:13" ht="33" x14ac:dyDescent="0.25">
      <c r="A26" s="33"/>
      <c r="B26" s="34"/>
      <c r="C26" s="34"/>
      <c r="D26" s="34"/>
      <c r="E26" s="34"/>
      <c r="F26" s="35" t="s">
        <v>7</v>
      </c>
      <c r="G26" s="36" t="s">
        <v>4</v>
      </c>
      <c r="H26" s="36" t="s">
        <v>8</v>
      </c>
      <c r="I26" s="37"/>
      <c r="J26" s="36"/>
      <c r="K26" s="138">
        <f t="shared" ref="K26:M29" si="5">K27</f>
        <v>85047.82</v>
      </c>
      <c r="L26" s="139">
        <f t="shared" si="5"/>
        <v>85047.82</v>
      </c>
      <c r="M26" s="140">
        <f t="shared" si="5"/>
        <v>85047.82</v>
      </c>
    </row>
    <row r="27" spans="1:13" ht="34.5" x14ac:dyDescent="0.25">
      <c r="A27" s="33"/>
      <c r="B27" s="34"/>
      <c r="C27" s="34"/>
      <c r="D27" s="34"/>
      <c r="E27" s="34"/>
      <c r="F27" s="38" t="s">
        <v>67</v>
      </c>
      <c r="G27" s="15" t="s">
        <v>4</v>
      </c>
      <c r="H27" s="15" t="s">
        <v>8</v>
      </c>
      <c r="I27" s="19" t="s">
        <v>52</v>
      </c>
      <c r="J27" s="15"/>
      <c r="K27" s="132">
        <f t="shared" si="5"/>
        <v>85047.82</v>
      </c>
      <c r="L27" s="134">
        <f t="shared" si="5"/>
        <v>85047.82</v>
      </c>
      <c r="M27" s="135">
        <f t="shared" si="5"/>
        <v>85047.82</v>
      </c>
    </row>
    <row r="28" spans="1:13" x14ac:dyDescent="0.25">
      <c r="A28" s="33"/>
      <c r="B28" s="34"/>
      <c r="C28" s="34"/>
      <c r="D28" s="34"/>
      <c r="E28" s="34"/>
      <c r="F28" s="38" t="s">
        <v>68</v>
      </c>
      <c r="G28" s="15" t="s">
        <v>4</v>
      </c>
      <c r="H28" s="15" t="s">
        <v>8</v>
      </c>
      <c r="I28" s="19" t="s">
        <v>54</v>
      </c>
      <c r="J28" s="15"/>
      <c r="K28" s="132">
        <f t="shared" si="5"/>
        <v>85047.82</v>
      </c>
      <c r="L28" s="134">
        <f t="shared" si="5"/>
        <v>85047.82</v>
      </c>
      <c r="M28" s="135">
        <f t="shared" si="5"/>
        <v>85047.82</v>
      </c>
    </row>
    <row r="29" spans="1:13" ht="33" customHeight="1" x14ac:dyDescent="0.25">
      <c r="A29" s="33"/>
      <c r="B29" s="34"/>
      <c r="C29" s="34"/>
      <c r="D29" s="34"/>
      <c r="E29" s="34"/>
      <c r="F29" s="38" t="s">
        <v>69</v>
      </c>
      <c r="G29" s="15" t="s">
        <v>4</v>
      </c>
      <c r="H29" s="15" t="s">
        <v>8</v>
      </c>
      <c r="I29" s="19" t="s">
        <v>70</v>
      </c>
      <c r="J29" s="15"/>
      <c r="K29" s="132">
        <f t="shared" si="5"/>
        <v>85047.82</v>
      </c>
      <c r="L29" s="134">
        <f t="shared" si="5"/>
        <v>85047.82</v>
      </c>
      <c r="M29" s="135">
        <f t="shared" si="5"/>
        <v>85047.82</v>
      </c>
    </row>
    <row r="30" spans="1:13" x14ac:dyDescent="0.25">
      <c r="A30" s="33"/>
      <c r="B30" s="34"/>
      <c r="C30" s="34"/>
      <c r="D30" s="34"/>
      <c r="E30" s="34"/>
      <c r="F30" s="38" t="s">
        <v>71</v>
      </c>
      <c r="G30" s="15" t="s">
        <v>4</v>
      </c>
      <c r="H30" s="15" t="s">
        <v>8</v>
      </c>
      <c r="I30" s="19" t="s">
        <v>70</v>
      </c>
      <c r="J30" s="15" t="s">
        <v>72</v>
      </c>
      <c r="K30" s="132">
        <v>85047.82</v>
      </c>
      <c r="L30" s="134">
        <v>85047.82</v>
      </c>
      <c r="M30" s="135">
        <v>85047.82</v>
      </c>
    </row>
    <row r="31" spans="1:13" ht="18.600000000000001" customHeight="1" x14ac:dyDescent="0.25">
      <c r="A31" s="244" t="s">
        <v>9</v>
      </c>
      <c r="B31" s="245"/>
      <c r="C31" s="245"/>
      <c r="D31" s="245"/>
      <c r="E31" s="245"/>
      <c r="F31" s="246"/>
      <c r="G31" s="14" t="s">
        <v>4</v>
      </c>
      <c r="H31" s="14" t="s">
        <v>10</v>
      </c>
      <c r="I31" s="39"/>
      <c r="J31" s="14"/>
      <c r="K31" s="141">
        <f t="shared" ref="K31:M33" si="6">SUM(K32)</f>
        <v>1500000</v>
      </c>
      <c r="L31" s="141">
        <f t="shared" si="6"/>
        <v>0</v>
      </c>
      <c r="M31" s="142">
        <f t="shared" si="6"/>
        <v>0</v>
      </c>
    </row>
    <row r="32" spans="1:13" ht="29.45" customHeight="1" x14ac:dyDescent="0.25">
      <c r="A32" s="228" t="s">
        <v>73</v>
      </c>
      <c r="B32" s="190"/>
      <c r="C32" s="190"/>
      <c r="D32" s="190"/>
      <c r="E32" s="190"/>
      <c r="F32" s="191"/>
      <c r="G32" s="15" t="s">
        <v>4</v>
      </c>
      <c r="H32" s="15" t="s">
        <v>10</v>
      </c>
      <c r="I32" s="15" t="s">
        <v>52</v>
      </c>
      <c r="J32" s="15"/>
      <c r="K32" s="132">
        <f t="shared" si="6"/>
        <v>1500000</v>
      </c>
      <c r="L32" s="132">
        <f t="shared" si="6"/>
        <v>0</v>
      </c>
      <c r="M32" s="133">
        <f t="shared" si="6"/>
        <v>0</v>
      </c>
    </row>
    <row r="33" spans="1:13" ht="22.9" customHeight="1" x14ac:dyDescent="0.25">
      <c r="A33" s="228" t="s">
        <v>74</v>
      </c>
      <c r="B33" s="190"/>
      <c r="C33" s="190"/>
      <c r="D33" s="190"/>
      <c r="E33" s="190"/>
      <c r="F33" s="191"/>
      <c r="G33" s="15" t="s">
        <v>4</v>
      </c>
      <c r="H33" s="15" t="s">
        <v>10</v>
      </c>
      <c r="I33" s="15" t="s">
        <v>54</v>
      </c>
      <c r="J33" s="15"/>
      <c r="K33" s="132">
        <f t="shared" si="6"/>
        <v>1500000</v>
      </c>
      <c r="L33" s="132">
        <f t="shared" si="6"/>
        <v>0</v>
      </c>
      <c r="M33" s="133">
        <f t="shared" si="6"/>
        <v>0</v>
      </c>
    </row>
    <row r="34" spans="1:13" ht="35.450000000000003" customHeight="1" x14ac:dyDescent="0.25">
      <c r="A34" s="228" t="s">
        <v>75</v>
      </c>
      <c r="B34" s="190"/>
      <c r="C34" s="190"/>
      <c r="D34" s="190"/>
      <c r="E34" s="190"/>
      <c r="F34" s="191"/>
      <c r="G34" s="15" t="s">
        <v>4</v>
      </c>
      <c r="H34" s="15" t="s">
        <v>10</v>
      </c>
      <c r="I34" s="15" t="s">
        <v>76</v>
      </c>
      <c r="J34" s="15"/>
      <c r="K34" s="132">
        <f>K35</f>
        <v>1500000</v>
      </c>
      <c r="L34" s="134">
        <f>L35</f>
        <v>0</v>
      </c>
      <c r="M34" s="135">
        <f>M35</f>
        <v>0</v>
      </c>
    </row>
    <row r="35" spans="1:13" x14ac:dyDescent="0.25">
      <c r="A35" s="16"/>
      <c r="B35" s="17"/>
      <c r="C35" s="17"/>
      <c r="D35" s="17"/>
      <c r="E35" s="17"/>
      <c r="F35" s="128" t="s">
        <v>163</v>
      </c>
      <c r="G35" s="15" t="s">
        <v>4</v>
      </c>
      <c r="H35" s="15" t="s">
        <v>10</v>
      </c>
      <c r="I35" s="15" t="s">
        <v>76</v>
      </c>
      <c r="J35" s="122" t="s">
        <v>162</v>
      </c>
      <c r="K35" s="132">
        <v>1500000</v>
      </c>
      <c r="L35" s="134">
        <v>0</v>
      </c>
      <c r="M35" s="135">
        <v>0</v>
      </c>
    </row>
    <row r="36" spans="1:13" x14ac:dyDescent="0.25">
      <c r="A36" s="229" t="s">
        <v>11</v>
      </c>
      <c r="B36" s="230"/>
      <c r="C36" s="230"/>
      <c r="D36" s="230"/>
      <c r="E36" s="230"/>
      <c r="F36" s="231"/>
      <c r="G36" s="40" t="s">
        <v>4</v>
      </c>
      <c r="H36" s="40" t="s">
        <v>12</v>
      </c>
      <c r="I36" s="41"/>
      <c r="J36" s="42"/>
      <c r="K36" s="141">
        <f>SUM(K37)</f>
        <v>350000</v>
      </c>
      <c r="L36" s="141">
        <f>L37</f>
        <v>350000</v>
      </c>
      <c r="M36" s="142">
        <f>M37</f>
        <v>350000</v>
      </c>
    </row>
    <row r="37" spans="1:13" x14ac:dyDescent="0.25">
      <c r="A37" s="232" t="s">
        <v>11</v>
      </c>
      <c r="B37" s="233"/>
      <c r="C37" s="233"/>
      <c r="D37" s="233"/>
      <c r="E37" s="233"/>
      <c r="F37" s="234"/>
      <c r="G37" s="43" t="s">
        <v>4</v>
      </c>
      <c r="H37" s="43" t="s">
        <v>12</v>
      </c>
      <c r="I37" s="44" t="s">
        <v>52</v>
      </c>
      <c r="J37" s="45"/>
      <c r="K37" s="132">
        <f>SUM(K38)</f>
        <v>350000</v>
      </c>
      <c r="L37" s="132">
        <f>SUM(L38)</f>
        <v>350000</v>
      </c>
      <c r="M37" s="133">
        <f>SUM(M38)</f>
        <v>350000</v>
      </c>
    </row>
    <row r="38" spans="1:13" x14ac:dyDescent="0.25">
      <c r="A38" s="232" t="s">
        <v>78</v>
      </c>
      <c r="B38" s="233"/>
      <c r="C38" s="233"/>
      <c r="D38" s="233"/>
      <c r="E38" s="233"/>
      <c r="F38" s="234"/>
      <c r="G38" s="43" t="s">
        <v>4</v>
      </c>
      <c r="H38" s="43" t="s">
        <v>12</v>
      </c>
      <c r="I38" s="44" t="s">
        <v>54</v>
      </c>
      <c r="J38" s="45"/>
      <c r="K38" s="132">
        <f>SUM(K39)</f>
        <v>350000</v>
      </c>
      <c r="L38" s="132">
        <f>SUM(L39)</f>
        <v>350000</v>
      </c>
      <c r="M38" s="133">
        <f>SUM(M39)</f>
        <v>350000</v>
      </c>
    </row>
    <row r="39" spans="1:13" ht="27.6" customHeight="1" x14ac:dyDescent="0.25">
      <c r="A39" s="215" t="s">
        <v>79</v>
      </c>
      <c r="B39" s="216"/>
      <c r="C39" s="216"/>
      <c r="D39" s="216"/>
      <c r="E39" s="216"/>
      <c r="F39" s="217"/>
      <c r="G39" s="43" t="s">
        <v>4</v>
      </c>
      <c r="H39" s="43" t="s">
        <v>12</v>
      </c>
      <c r="I39" s="44" t="s">
        <v>80</v>
      </c>
      <c r="J39" s="45"/>
      <c r="K39" s="132">
        <f>K40</f>
        <v>350000</v>
      </c>
      <c r="L39" s="132">
        <f>L40</f>
        <v>350000</v>
      </c>
      <c r="M39" s="133">
        <f>M40</f>
        <v>350000</v>
      </c>
    </row>
    <row r="40" spans="1:13" ht="23.25" x14ac:dyDescent="0.25">
      <c r="A40" s="46"/>
      <c r="B40" s="47"/>
      <c r="C40" s="47"/>
      <c r="D40" s="47"/>
      <c r="E40" s="47"/>
      <c r="F40" s="48" t="s">
        <v>77</v>
      </c>
      <c r="G40" s="43" t="s">
        <v>4</v>
      </c>
      <c r="H40" s="43" t="s">
        <v>12</v>
      </c>
      <c r="I40" s="44" t="s">
        <v>80</v>
      </c>
      <c r="J40" s="167">
        <v>870</v>
      </c>
      <c r="K40" s="132">
        <v>350000</v>
      </c>
      <c r="L40" s="132">
        <v>350000</v>
      </c>
      <c r="M40" s="133">
        <v>350000</v>
      </c>
    </row>
    <row r="41" spans="1:13" x14ac:dyDescent="0.25">
      <c r="A41" s="235" t="s">
        <v>13</v>
      </c>
      <c r="B41" s="236"/>
      <c r="C41" s="236"/>
      <c r="D41" s="236"/>
      <c r="E41" s="236"/>
      <c r="F41" s="237"/>
      <c r="G41" s="49" t="s">
        <v>4</v>
      </c>
      <c r="H41" s="49" t="s">
        <v>14</v>
      </c>
      <c r="I41" s="50"/>
      <c r="J41" s="51"/>
      <c r="K41" s="141">
        <f>K42+K47+K53</f>
        <v>10434000</v>
      </c>
      <c r="L41" s="141">
        <f>L42+L47+L53</f>
        <v>6778000</v>
      </c>
      <c r="M41" s="142">
        <f>M42+M47+M53</f>
        <v>6783000</v>
      </c>
    </row>
    <row r="42" spans="1:13" ht="43.5" x14ac:dyDescent="0.25">
      <c r="A42" s="52"/>
      <c r="B42" s="53"/>
      <c r="C42" s="53"/>
      <c r="D42" s="53"/>
      <c r="E42" s="53"/>
      <c r="F42" s="54" t="s">
        <v>203</v>
      </c>
      <c r="G42" s="14" t="s">
        <v>4</v>
      </c>
      <c r="H42" s="14" t="s">
        <v>14</v>
      </c>
      <c r="I42" s="55" t="s">
        <v>81</v>
      </c>
      <c r="J42" s="56"/>
      <c r="K42" s="143">
        <f t="shared" ref="K42:M44" si="7">K43</f>
        <v>1090000</v>
      </c>
      <c r="L42" s="143">
        <f t="shared" si="7"/>
        <v>500000</v>
      </c>
      <c r="M42" s="143">
        <f t="shared" si="7"/>
        <v>520000</v>
      </c>
    </row>
    <row r="43" spans="1:13" ht="34.5" x14ac:dyDescent="0.25">
      <c r="A43" s="52"/>
      <c r="B43" s="53"/>
      <c r="C43" s="53"/>
      <c r="D43" s="53"/>
      <c r="E43" s="53"/>
      <c r="F43" s="57" t="s">
        <v>202</v>
      </c>
      <c r="G43" s="15" t="s">
        <v>4</v>
      </c>
      <c r="H43" s="15" t="s">
        <v>14</v>
      </c>
      <c r="I43" s="44" t="s">
        <v>82</v>
      </c>
      <c r="J43" s="15"/>
      <c r="K43" s="135">
        <f t="shared" si="7"/>
        <v>1090000</v>
      </c>
      <c r="L43" s="135">
        <f t="shared" si="7"/>
        <v>500000</v>
      </c>
      <c r="M43" s="135">
        <f t="shared" si="7"/>
        <v>520000</v>
      </c>
    </row>
    <row r="44" spans="1:13" ht="34.5" x14ac:dyDescent="0.25">
      <c r="A44" s="52"/>
      <c r="B44" s="53"/>
      <c r="C44" s="53"/>
      <c r="D44" s="53"/>
      <c r="E44" s="53"/>
      <c r="F44" s="57" t="s">
        <v>201</v>
      </c>
      <c r="G44" s="15" t="s">
        <v>4</v>
      </c>
      <c r="H44" s="15" t="s">
        <v>14</v>
      </c>
      <c r="I44" s="19" t="s">
        <v>83</v>
      </c>
      <c r="J44" s="15"/>
      <c r="K44" s="132">
        <f t="shared" si="7"/>
        <v>1090000</v>
      </c>
      <c r="L44" s="134">
        <f t="shared" si="7"/>
        <v>500000</v>
      </c>
      <c r="M44" s="135">
        <f t="shared" si="7"/>
        <v>520000</v>
      </c>
    </row>
    <row r="45" spans="1:13" ht="23.25" x14ac:dyDescent="0.25">
      <c r="A45" s="52"/>
      <c r="B45" s="53"/>
      <c r="C45" s="53"/>
      <c r="D45" s="53"/>
      <c r="E45" s="53"/>
      <c r="F45" s="57" t="s">
        <v>63</v>
      </c>
      <c r="G45" s="15" t="s">
        <v>4</v>
      </c>
      <c r="H45" s="15" t="s">
        <v>14</v>
      </c>
      <c r="I45" s="19" t="s">
        <v>83</v>
      </c>
      <c r="J45" s="15" t="s">
        <v>64</v>
      </c>
      <c r="K45" s="132">
        <f>SUM(K46)</f>
        <v>1090000</v>
      </c>
      <c r="L45" s="132">
        <f t="shared" ref="L45:M45" si="8">SUM(L46)</f>
        <v>500000</v>
      </c>
      <c r="M45" s="132">
        <f t="shared" si="8"/>
        <v>520000</v>
      </c>
    </row>
    <row r="46" spans="1:13" ht="23.25" x14ac:dyDescent="0.25">
      <c r="A46" s="52"/>
      <c r="B46" s="53"/>
      <c r="C46" s="53"/>
      <c r="D46" s="53"/>
      <c r="E46" s="53"/>
      <c r="F46" s="168" t="s">
        <v>165</v>
      </c>
      <c r="G46" s="15" t="s">
        <v>4</v>
      </c>
      <c r="H46" s="15" t="s">
        <v>14</v>
      </c>
      <c r="I46" s="19" t="s">
        <v>83</v>
      </c>
      <c r="J46" s="15" t="s">
        <v>164</v>
      </c>
      <c r="K46" s="132">
        <v>1090000</v>
      </c>
      <c r="L46" s="132">
        <v>500000</v>
      </c>
      <c r="M46" s="132">
        <v>520000</v>
      </c>
    </row>
    <row r="47" spans="1:13" ht="45.75" x14ac:dyDescent="0.25">
      <c r="A47" s="52"/>
      <c r="B47" s="53"/>
      <c r="C47" s="53"/>
      <c r="D47" s="53"/>
      <c r="E47" s="53"/>
      <c r="F47" s="58" t="s">
        <v>200</v>
      </c>
      <c r="G47" s="14" t="s">
        <v>4</v>
      </c>
      <c r="H47" s="14" t="s">
        <v>14</v>
      </c>
      <c r="I47" s="27" t="s">
        <v>84</v>
      </c>
      <c r="J47" s="14"/>
      <c r="K47" s="141">
        <f t="shared" ref="K47:M48" si="9">K48</f>
        <v>2140000</v>
      </c>
      <c r="L47" s="144">
        <f t="shared" si="9"/>
        <v>1774000</v>
      </c>
      <c r="M47" s="143">
        <f t="shared" si="9"/>
        <v>1759000</v>
      </c>
    </row>
    <row r="48" spans="1:13" ht="34.5" x14ac:dyDescent="0.25">
      <c r="A48" s="52"/>
      <c r="B48" s="53"/>
      <c r="C48" s="53"/>
      <c r="D48" s="53"/>
      <c r="E48" s="53"/>
      <c r="F48" s="59" t="s">
        <v>199</v>
      </c>
      <c r="G48" s="15" t="s">
        <v>4</v>
      </c>
      <c r="H48" s="15" t="s">
        <v>14</v>
      </c>
      <c r="I48" s="19" t="s">
        <v>85</v>
      </c>
      <c r="J48" s="15"/>
      <c r="K48" s="132">
        <f t="shared" si="9"/>
        <v>2140000</v>
      </c>
      <c r="L48" s="134">
        <f t="shared" si="9"/>
        <v>1774000</v>
      </c>
      <c r="M48" s="135">
        <f t="shared" si="9"/>
        <v>1759000</v>
      </c>
    </row>
    <row r="49" spans="1:13" ht="34.5" x14ac:dyDescent="0.25">
      <c r="A49" s="52"/>
      <c r="B49" s="53"/>
      <c r="C49" s="53"/>
      <c r="D49" s="53"/>
      <c r="E49" s="53"/>
      <c r="F49" s="59" t="s">
        <v>198</v>
      </c>
      <c r="G49" s="15" t="s">
        <v>4</v>
      </c>
      <c r="H49" s="15" t="s">
        <v>14</v>
      </c>
      <c r="I49" s="19" t="s">
        <v>86</v>
      </c>
      <c r="J49" s="15"/>
      <c r="K49" s="132">
        <f>K50</f>
        <v>2140000</v>
      </c>
      <c r="L49" s="134">
        <f>L50</f>
        <v>1774000</v>
      </c>
      <c r="M49" s="135">
        <f>M50</f>
        <v>1759000</v>
      </c>
    </row>
    <row r="50" spans="1:13" ht="23.25" x14ac:dyDescent="0.25">
      <c r="A50" s="52"/>
      <c r="B50" s="53"/>
      <c r="C50" s="53"/>
      <c r="D50" s="53"/>
      <c r="E50" s="53"/>
      <c r="F50" s="60" t="s">
        <v>63</v>
      </c>
      <c r="G50" s="15" t="s">
        <v>4</v>
      </c>
      <c r="H50" s="15" t="s">
        <v>14</v>
      </c>
      <c r="I50" s="19" t="s">
        <v>86</v>
      </c>
      <c r="J50" s="15" t="s">
        <v>64</v>
      </c>
      <c r="K50" s="132">
        <v>2140000</v>
      </c>
      <c r="L50" s="132">
        <v>1774000</v>
      </c>
      <c r="M50" s="132">
        <v>1759000</v>
      </c>
    </row>
    <row r="51" spans="1:13" x14ac:dyDescent="0.25">
      <c r="A51" s="178"/>
      <c r="B51" s="179"/>
      <c r="C51" s="179"/>
      <c r="D51" s="179"/>
      <c r="E51" s="179"/>
      <c r="F51" s="168" t="s">
        <v>166</v>
      </c>
      <c r="G51" s="15" t="s">
        <v>4</v>
      </c>
      <c r="H51" s="15" t="s">
        <v>14</v>
      </c>
      <c r="I51" s="19" t="s">
        <v>86</v>
      </c>
      <c r="J51" s="15" t="s">
        <v>167</v>
      </c>
      <c r="K51" s="132">
        <v>1963000</v>
      </c>
      <c r="L51" s="134">
        <v>1574000</v>
      </c>
      <c r="M51" s="135">
        <v>1549000</v>
      </c>
    </row>
    <row r="52" spans="1:13" x14ac:dyDescent="0.25">
      <c r="A52" s="52"/>
      <c r="B52" s="53"/>
      <c r="C52" s="53"/>
      <c r="D52" s="53"/>
      <c r="E52" s="53"/>
      <c r="F52" s="168" t="s">
        <v>166</v>
      </c>
      <c r="G52" s="15" t="s">
        <v>4</v>
      </c>
      <c r="H52" s="15" t="s">
        <v>14</v>
      </c>
      <c r="I52" s="19" t="s">
        <v>86</v>
      </c>
      <c r="J52" s="15" t="s">
        <v>204</v>
      </c>
      <c r="K52" s="132">
        <v>177000</v>
      </c>
      <c r="L52" s="134">
        <v>200000</v>
      </c>
      <c r="M52" s="135">
        <v>210000</v>
      </c>
    </row>
    <row r="53" spans="1:13" ht="46.9" customHeight="1" x14ac:dyDescent="0.25">
      <c r="A53" s="61"/>
      <c r="B53" s="238" t="s">
        <v>172</v>
      </c>
      <c r="C53" s="226"/>
      <c r="D53" s="226"/>
      <c r="E53" s="226"/>
      <c r="F53" s="227"/>
      <c r="G53" s="49" t="s">
        <v>4</v>
      </c>
      <c r="H53" s="49" t="s">
        <v>14</v>
      </c>
      <c r="I53" s="50" t="s">
        <v>87</v>
      </c>
      <c r="J53" s="45"/>
      <c r="K53" s="145">
        <f t="shared" ref="K53:M54" si="10">K54</f>
        <v>7204000</v>
      </c>
      <c r="L53" s="145">
        <f t="shared" si="10"/>
        <v>4504000</v>
      </c>
      <c r="M53" s="146">
        <f t="shared" si="10"/>
        <v>4504000</v>
      </c>
    </row>
    <row r="54" spans="1:13" ht="27.6" customHeight="1" x14ac:dyDescent="0.25">
      <c r="A54" s="61"/>
      <c r="B54" s="218" t="s">
        <v>197</v>
      </c>
      <c r="C54" s="216"/>
      <c r="D54" s="216"/>
      <c r="E54" s="216"/>
      <c r="F54" s="217"/>
      <c r="G54" s="43" t="s">
        <v>4</v>
      </c>
      <c r="H54" s="43" t="s">
        <v>14</v>
      </c>
      <c r="I54" s="62" t="s">
        <v>88</v>
      </c>
      <c r="J54" s="45"/>
      <c r="K54" s="132">
        <f>K55</f>
        <v>7204000</v>
      </c>
      <c r="L54" s="132">
        <f t="shared" si="10"/>
        <v>4504000</v>
      </c>
      <c r="M54" s="133">
        <f t="shared" si="10"/>
        <v>4504000</v>
      </c>
    </row>
    <row r="55" spans="1:13" ht="40.15" customHeight="1" x14ac:dyDescent="0.25">
      <c r="A55" s="61"/>
      <c r="B55" s="218" t="s">
        <v>196</v>
      </c>
      <c r="C55" s="216"/>
      <c r="D55" s="216"/>
      <c r="E55" s="216"/>
      <c r="F55" s="217"/>
      <c r="G55" s="43" t="s">
        <v>4</v>
      </c>
      <c r="H55" s="43" t="s">
        <v>14</v>
      </c>
      <c r="I55" s="62" t="s">
        <v>89</v>
      </c>
      <c r="J55" s="45"/>
      <c r="K55" s="132">
        <f>K58+K60+K56</f>
        <v>7204000</v>
      </c>
      <c r="L55" s="132">
        <f t="shared" ref="L55:M55" si="11">L58+L60+L56</f>
        <v>4504000</v>
      </c>
      <c r="M55" s="132">
        <f t="shared" si="11"/>
        <v>4504000</v>
      </c>
    </row>
    <row r="56" spans="1:13" ht="40.15" customHeight="1" x14ac:dyDescent="0.25">
      <c r="A56" s="63"/>
      <c r="B56" s="47"/>
      <c r="C56" s="47"/>
      <c r="D56" s="47"/>
      <c r="E56" s="47"/>
      <c r="F56" s="32" t="s">
        <v>57</v>
      </c>
      <c r="G56" s="43" t="s">
        <v>4</v>
      </c>
      <c r="H56" s="43" t="s">
        <v>14</v>
      </c>
      <c r="I56" s="62" t="s">
        <v>89</v>
      </c>
      <c r="J56" s="45">
        <v>120</v>
      </c>
      <c r="K56" s="132">
        <f>SUM(K57)</f>
        <v>144000</v>
      </c>
      <c r="L56" s="132">
        <f t="shared" ref="L56:M56" si="12">SUM(L57)</f>
        <v>144000</v>
      </c>
      <c r="M56" s="132">
        <f t="shared" si="12"/>
        <v>144000</v>
      </c>
    </row>
    <row r="57" spans="1:13" ht="40.15" customHeight="1" x14ac:dyDescent="0.25">
      <c r="A57" s="63"/>
      <c r="B57" s="47"/>
      <c r="C57" s="47"/>
      <c r="D57" s="47"/>
      <c r="E57" s="47"/>
      <c r="F57" s="128" t="s">
        <v>168</v>
      </c>
      <c r="G57" s="43" t="s">
        <v>4</v>
      </c>
      <c r="H57" s="43" t="s">
        <v>14</v>
      </c>
      <c r="I57" s="62" t="s">
        <v>89</v>
      </c>
      <c r="J57" s="45">
        <v>123</v>
      </c>
      <c r="K57" s="132">
        <v>144000</v>
      </c>
      <c r="L57" s="132">
        <v>144000</v>
      </c>
      <c r="M57" s="133">
        <v>144000</v>
      </c>
    </row>
    <row r="58" spans="1:13" ht="25.15" customHeight="1" x14ac:dyDescent="0.25">
      <c r="A58" s="63"/>
      <c r="B58" s="47"/>
      <c r="C58" s="47"/>
      <c r="D58" s="47"/>
      <c r="E58" s="47"/>
      <c r="F58" s="48" t="s">
        <v>77</v>
      </c>
      <c r="G58" s="43" t="s">
        <v>4</v>
      </c>
      <c r="H58" s="43" t="s">
        <v>14</v>
      </c>
      <c r="I58" s="62" t="s">
        <v>89</v>
      </c>
      <c r="J58" s="45">
        <v>240</v>
      </c>
      <c r="K58" s="132">
        <f>SUM(K59)</f>
        <v>4360000</v>
      </c>
      <c r="L58" s="132">
        <f t="shared" ref="L58:M58" si="13">SUM(L59)</f>
        <v>4360000</v>
      </c>
      <c r="M58" s="132">
        <f t="shared" si="13"/>
        <v>4360000</v>
      </c>
    </row>
    <row r="59" spans="1:13" ht="25.15" customHeight="1" x14ac:dyDescent="0.25">
      <c r="A59" s="63"/>
      <c r="B59" s="47"/>
      <c r="C59" s="47"/>
      <c r="D59" s="47"/>
      <c r="E59" s="47"/>
      <c r="F59" s="168" t="s">
        <v>166</v>
      </c>
      <c r="G59" s="43" t="s">
        <v>4</v>
      </c>
      <c r="H59" s="43" t="s">
        <v>14</v>
      </c>
      <c r="I59" s="62" t="s">
        <v>89</v>
      </c>
      <c r="J59" s="45">
        <v>244</v>
      </c>
      <c r="K59" s="132">
        <v>4360000</v>
      </c>
      <c r="L59" s="132">
        <v>4360000</v>
      </c>
      <c r="M59" s="133">
        <v>4360000</v>
      </c>
    </row>
    <row r="60" spans="1:13" ht="21" customHeight="1" x14ac:dyDescent="0.25">
      <c r="A60" s="63"/>
      <c r="B60" s="47"/>
      <c r="C60" s="47"/>
      <c r="D60" s="47"/>
      <c r="E60" s="47"/>
      <c r="F60" s="48" t="s">
        <v>90</v>
      </c>
      <c r="G60" s="43" t="s">
        <v>4</v>
      </c>
      <c r="H60" s="43" t="s">
        <v>14</v>
      </c>
      <c r="I60" s="62" t="s">
        <v>91</v>
      </c>
      <c r="J60" s="167">
        <v>850</v>
      </c>
      <c r="K60" s="132">
        <v>2700000</v>
      </c>
      <c r="L60" s="132"/>
      <c r="M60" s="133"/>
    </row>
    <row r="61" spans="1:13" x14ac:dyDescent="0.25">
      <c r="A61" s="239" t="s">
        <v>15</v>
      </c>
      <c r="B61" s="240"/>
      <c r="C61" s="240"/>
      <c r="D61" s="240"/>
      <c r="E61" s="240"/>
      <c r="F61" s="241"/>
      <c r="G61" s="64" t="s">
        <v>5</v>
      </c>
      <c r="H61" s="64"/>
      <c r="I61" s="27"/>
      <c r="J61" s="51"/>
      <c r="K61" s="141">
        <f t="shared" ref="K61:M64" si="14">SUM(K62)</f>
        <v>308372.05</v>
      </c>
      <c r="L61" s="141">
        <f t="shared" si="14"/>
        <v>311237.95999999996</v>
      </c>
      <c r="M61" s="142">
        <f t="shared" si="14"/>
        <v>321878.48</v>
      </c>
    </row>
    <row r="62" spans="1:13" x14ac:dyDescent="0.25">
      <c r="A62" s="65"/>
      <c r="B62" s="218" t="s">
        <v>92</v>
      </c>
      <c r="C62" s="216"/>
      <c r="D62" s="216"/>
      <c r="E62" s="216"/>
      <c r="F62" s="217"/>
      <c r="G62" s="43" t="s">
        <v>5</v>
      </c>
      <c r="H62" s="43" t="s">
        <v>16</v>
      </c>
      <c r="I62" s="62"/>
      <c r="J62" s="45"/>
      <c r="K62" s="132">
        <f t="shared" si="14"/>
        <v>308372.05</v>
      </c>
      <c r="L62" s="132">
        <f t="shared" si="14"/>
        <v>311237.95999999996</v>
      </c>
      <c r="M62" s="133">
        <f t="shared" si="14"/>
        <v>321878.48</v>
      </c>
    </row>
    <row r="63" spans="1:13" x14ac:dyDescent="0.25">
      <c r="A63" s="61"/>
      <c r="B63" s="218" t="s">
        <v>93</v>
      </c>
      <c r="C63" s="216"/>
      <c r="D63" s="216"/>
      <c r="E63" s="216"/>
      <c r="F63" s="217"/>
      <c r="G63" s="43" t="s">
        <v>5</v>
      </c>
      <c r="H63" s="43" t="s">
        <v>16</v>
      </c>
      <c r="I63" s="62" t="s">
        <v>52</v>
      </c>
      <c r="J63" s="45"/>
      <c r="K63" s="132">
        <f t="shared" si="14"/>
        <v>308372.05</v>
      </c>
      <c r="L63" s="132">
        <f t="shared" si="14"/>
        <v>311237.95999999996</v>
      </c>
      <c r="M63" s="133">
        <f t="shared" si="14"/>
        <v>321878.48</v>
      </c>
    </row>
    <row r="64" spans="1:13" ht="18.600000000000001" customHeight="1" x14ac:dyDescent="0.25">
      <c r="A64" s="61"/>
      <c r="B64" s="218" t="s">
        <v>68</v>
      </c>
      <c r="C64" s="216"/>
      <c r="D64" s="216"/>
      <c r="E64" s="216"/>
      <c r="F64" s="217"/>
      <c r="G64" s="43" t="s">
        <v>5</v>
      </c>
      <c r="H64" s="43" t="s">
        <v>16</v>
      </c>
      <c r="I64" s="62" t="s">
        <v>54</v>
      </c>
      <c r="J64" s="45"/>
      <c r="K64" s="132">
        <f t="shared" si="14"/>
        <v>308372.05</v>
      </c>
      <c r="L64" s="132">
        <f t="shared" si="14"/>
        <v>311237.95999999996</v>
      </c>
      <c r="M64" s="133">
        <f t="shared" si="14"/>
        <v>321878.48</v>
      </c>
    </row>
    <row r="65" spans="1:14" ht="41.45" customHeight="1" x14ac:dyDescent="0.25">
      <c r="A65" s="61"/>
      <c r="B65" s="219" t="s">
        <v>94</v>
      </c>
      <c r="C65" s="220"/>
      <c r="D65" s="220"/>
      <c r="E65" s="220"/>
      <c r="F65" s="221"/>
      <c r="G65" s="43" t="s">
        <v>5</v>
      </c>
      <c r="H65" s="43" t="s">
        <v>16</v>
      </c>
      <c r="I65" s="62" t="s">
        <v>95</v>
      </c>
      <c r="J65" s="45"/>
      <c r="K65" s="132">
        <f>K66</f>
        <v>308372.05</v>
      </c>
      <c r="L65" s="132">
        <f t="shared" ref="L65:M65" si="15">L66</f>
        <v>311237.95999999996</v>
      </c>
      <c r="M65" s="132">
        <f t="shared" si="15"/>
        <v>321878.48</v>
      </c>
    </row>
    <row r="66" spans="1:14" ht="23.25" x14ac:dyDescent="0.25">
      <c r="A66" s="63"/>
      <c r="B66" s="66"/>
      <c r="C66" s="66"/>
      <c r="D66" s="66"/>
      <c r="E66" s="66"/>
      <c r="F66" s="22" t="s">
        <v>57</v>
      </c>
      <c r="G66" s="43" t="s">
        <v>5</v>
      </c>
      <c r="H66" s="43" t="s">
        <v>16</v>
      </c>
      <c r="I66" s="62" t="s">
        <v>95</v>
      </c>
      <c r="J66" s="45">
        <v>120</v>
      </c>
      <c r="K66" s="132">
        <f>SUM(K67:K69)</f>
        <v>308372.05</v>
      </c>
      <c r="L66" s="132">
        <f t="shared" ref="L66:M66" si="16">SUM(L67:L69)</f>
        <v>311237.95999999996</v>
      </c>
      <c r="M66" s="132">
        <f t="shared" si="16"/>
        <v>321878.48</v>
      </c>
    </row>
    <row r="67" spans="1:14" x14ac:dyDescent="0.25">
      <c r="A67" s="63"/>
      <c r="B67" s="66"/>
      <c r="C67" s="66"/>
      <c r="D67" s="66"/>
      <c r="E67" s="66"/>
      <c r="F67" s="174" t="s">
        <v>160</v>
      </c>
      <c r="G67" s="43" t="s">
        <v>5</v>
      </c>
      <c r="H67" s="43" t="s">
        <v>16</v>
      </c>
      <c r="I67" s="62" t="s">
        <v>95</v>
      </c>
      <c r="J67" s="45">
        <v>121</v>
      </c>
      <c r="K67" s="132">
        <v>227389.03</v>
      </c>
      <c r="L67" s="134">
        <v>239046.05</v>
      </c>
      <c r="M67" s="135">
        <v>247218.49</v>
      </c>
    </row>
    <row r="68" spans="1:14" ht="33.75" x14ac:dyDescent="0.25">
      <c r="A68" s="63"/>
      <c r="B68" s="173"/>
      <c r="C68" s="173"/>
      <c r="D68" s="173"/>
      <c r="E68" s="173"/>
      <c r="F68" s="125" t="s">
        <v>161</v>
      </c>
      <c r="G68" s="43" t="s">
        <v>5</v>
      </c>
      <c r="H68" s="43" t="s">
        <v>16</v>
      </c>
      <c r="I68" s="62" t="s">
        <v>95</v>
      </c>
      <c r="J68" s="45">
        <v>129</v>
      </c>
      <c r="K68" s="132">
        <v>71527.320000000007</v>
      </c>
      <c r="L68" s="134">
        <v>72191.91</v>
      </c>
      <c r="M68" s="135">
        <v>74659.990000000005</v>
      </c>
    </row>
    <row r="69" spans="1:14" x14ac:dyDescent="0.25">
      <c r="A69" s="63"/>
      <c r="B69" s="66"/>
      <c r="C69" s="66"/>
      <c r="D69" s="66"/>
      <c r="E69" s="66"/>
      <c r="F69" s="126" t="s">
        <v>166</v>
      </c>
      <c r="G69" s="43" t="s">
        <v>5</v>
      </c>
      <c r="H69" s="43" t="s">
        <v>16</v>
      </c>
      <c r="I69" s="62" t="s">
        <v>95</v>
      </c>
      <c r="J69" s="45">
        <v>244</v>
      </c>
      <c r="K69" s="132">
        <v>9455.7000000000007</v>
      </c>
      <c r="L69" s="134">
        <v>0</v>
      </c>
      <c r="M69" s="135">
        <v>0</v>
      </c>
    </row>
    <row r="70" spans="1:14" ht="33.6" customHeight="1" x14ac:dyDescent="0.25">
      <c r="A70" s="222" t="s">
        <v>17</v>
      </c>
      <c r="B70" s="223"/>
      <c r="C70" s="223"/>
      <c r="D70" s="223"/>
      <c r="E70" s="223"/>
      <c r="F70" s="224"/>
      <c r="G70" s="49" t="s">
        <v>96</v>
      </c>
      <c r="H70" s="49"/>
      <c r="I70" s="50"/>
      <c r="J70" s="51"/>
      <c r="K70" s="141">
        <f>K71+K77+K83</f>
        <v>1333000</v>
      </c>
      <c r="L70" s="141">
        <f>L71+L77+L83</f>
        <v>1763000</v>
      </c>
      <c r="M70" s="142">
        <f>M71+M77+M83</f>
        <v>1653000</v>
      </c>
      <c r="N70" s="67"/>
    </row>
    <row r="71" spans="1:14" ht="34.5" x14ac:dyDescent="0.25">
      <c r="A71" s="68"/>
      <c r="B71" s="69"/>
      <c r="C71" s="69"/>
      <c r="D71" s="69"/>
      <c r="E71" s="69"/>
      <c r="F71" s="70" t="s">
        <v>97</v>
      </c>
      <c r="G71" s="43" t="s">
        <v>16</v>
      </c>
      <c r="H71" s="43" t="s">
        <v>18</v>
      </c>
      <c r="I71" s="62" t="s">
        <v>98</v>
      </c>
      <c r="J71" s="45"/>
      <c r="K71" s="136">
        <f t="shared" ref="K71:M72" si="17">K72</f>
        <v>1283000</v>
      </c>
      <c r="L71" s="136">
        <f t="shared" si="17"/>
        <v>1213000</v>
      </c>
      <c r="M71" s="137">
        <f t="shared" si="17"/>
        <v>1103000</v>
      </c>
      <c r="N71" s="67"/>
    </row>
    <row r="72" spans="1:14" ht="31.9" customHeight="1" x14ac:dyDescent="0.25">
      <c r="A72" s="215" t="s">
        <v>195</v>
      </c>
      <c r="B72" s="216"/>
      <c r="C72" s="216"/>
      <c r="D72" s="216"/>
      <c r="E72" s="216"/>
      <c r="F72" s="217"/>
      <c r="G72" s="43" t="s">
        <v>16</v>
      </c>
      <c r="H72" s="43" t="s">
        <v>18</v>
      </c>
      <c r="I72" s="62" t="s">
        <v>99</v>
      </c>
      <c r="J72" s="45"/>
      <c r="K72" s="132">
        <f>K73</f>
        <v>1283000</v>
      </c>
      <c r="L72" s="134">
        <f t="shared" si="17"/>
        <v>1213000</v>
      </c>
      <c r="M72" s="135">
        <f t="shared" si="17"/>
        <v>1103000</v>
      </c>
    </row>
    <row r="73" spans="1:14" ht="35.450000000000003" customHeight="1" x14ac:dyDescent="0.25">
      <c r="A73" s="215" t="s">
        <v>194</v>
      </c>
      <c r="B73" s="216"/>
      <c r="C73" s="216"/>
      <c r="D73" s="216"/>
      <c r="E73" s="216"/>
      <c r="F73" s="217"/>
      <c r="G73" s="43" t="s">
        <v>16</v>
      </c>
      <c r="H73" s="43" t="s">
        <v>18</v>
      </c>
      <c r="I73" s="62" t="s">
        <v>100</v>
      </c>
      <c r="J73" s="45"/>
      <c r="K73" s="132">
        <f t="shared" ref="K73:M74" si="18">K74</f>
        <v>1283000</v>
      </c>
      <c r="L73" s="134">
        <f t="shared" si="18"/>
        <v>1213000</v>
      </c>
      <c r="M73" s="135">
        <f t="shared" si="18"/>
        <v>1103000</v>
      </c>
    </row>
    <row r="74" spans="1:14" ht="57" x14ac:dyDescent="0.25">
      <c r="A74" s="46"/>
      <c r="B74" s="47"/>
      <c r="C74" s="47"/>
      <c r="D74" s="47"/>
      <c r="E74" s="47"/>
      <c r="F74" s="48" t="s">
        <v>193</v>
      </c>
      <c r="G74" s="43" t="s">
        <v>16</v>
      </c>
      <c r="H74" s="43" t="s">
        <v>18</v>
      </c>
      <c r="I74" s="62" t="s">
        <v>101</v>
      </c>
      <c r="J74" s="45"/>
      <c r="K74" s="132">
        <f>K75</f>
        <v>1283000</v>
      </c>
      <c r="L74" s="134">
        <f t="shared" si="18"/>
        <v>1213000</v>
      </c>
      <c r="M74" s="135">
        <f t="shared" si="18"/>
        <v>1103000</v>
      </c>
    </row>
    <row r="75" spans="1:14" ht="23.25" x14ac:dyDescent="0.25">
      <c r="A75" s="46"/>
      <c r="B75" s="47"/>
      <c r="C75" s="47"/>
      <c r="D75" s="47"/>
      <c r="E75" s="47"/>
      <c r="F75" s="48" t="s">
        <v>77</v>
      </c>
      <c r="G75" s="43" t="s">
        <v>16</v>
      </c>
      <c r="H75" s="43" t="s">
        <v>18</v>
      </c>
      <c r="I75" s="62" t="s">
        <v>101</v>
      </c>
      <c r="J75" s="45">
        <v>240</v>
      </c>
      <c r="K75" s="132">
        <f>SUM(K76)</f>
        <v>1283000</v>
      </c>
      <c r="L75" s="132">
        <f t="shared" ref="L75:M75" si="19">SUM(L76)</f>
        <v>1213000</v>
      </c>
      <c r="M75" s="132">
        <f t="shared" si="19"/>
        <v>1103000</v>
      </c>
    </row>
    <row r="76" spans="1:14" x14ac:dyDescent="0.25">
      <c r="A76" s="46"/>
      <c r="B76" s="47"/>
      <c r="C76" s="47"/>
      <c r="D76" s="47"/>
      <c r="E76" s="47"/>
      <c r="F76" s="168" t="s">
        <v>166</v>
      </c>
      <c r="G76" s="43" t="s">
        <v>16</v>
      </c>
      <c r="H76" s="43" t="s">
        <v>18</v>
      </c>
      <c r="I76" s="62" t="s">
        <v>101</v>
      </c>
      <c r="J76" s="45">
        <v>244</v>
      </c>
      <c r="K76" s="132">
        <v>1283000</v>
      </c>
      <c r="L76" s="134">
        <v>1213000</v>
      </c>
      <c r="M76" s="135">
        <v>1103000</v>
      </c>
    </row>
    <row r="77" spans="1:14" ht="23.25" x14ac:dyDescent="0.25">
      <c r="A77" s="46"/>
      <c r="B77" s="47"/>
      <c r="C77" s="47"/>
      <c r="D77" s="47"/>
      <c r="E77" s="47"/>
      <c r="F77" s="71" t="s">
        <v>102</v>
      </c>
      <c r="G77" s="43" t="s">
        <v>16</v>
      </c>
      <c r="H77" s="43" t="s">
        <v>19</v>
      </c>
      <c r="I77" s="62"/>
      <c r="J77" s="45"/>
      <c r="K77" s="147">
        <f t="shared" ref="K77:M80" si="20">K78</f>
        <v>50000</v>
      </c>
      <c r="L77" s="148">
        <f t="shared" si="20"/>
        <v>50000</v>
      </c>
      <c r="M77" s="149">
        <f t="shared" si="20"/>
        <v>50000</v>
      </c>
    </row>
    <row r="78" spans="1:14" ht="45.75" x14ac:dyDescent="0.25">
      <c r="A78" s="46"/>
      <c r="B78" s="47"/>
      <c r="C78" s="47"/>
      <c r="D78" s="47"/>
      <c r="E78" s="47"/>
      <c r="F78" s="48" t="s">
        <v>192</v>
      </c>
      <c r="G78" s="43" t="s">
        <v>16</v>
      </c>
      <c r="H78" s="43" t="s">
        <v>19</v>
      </c>
      <c r="I78" s="62" t="s">
        <v>103</v>
      </c>
      <c r="J78" s="45"/>
      <c r="K78" s="132">
        <f t="shared" si="20"/>
        <v>50000</v>
      </c>
      <c r="L78" s="134">
        <f t="shared" si="20"/>
        <v>50000</v>
      </c>
      <c r="M78" s="135">
        <f t="shared" si="20"/>
        <v>50000</v>
      </c>
    </row>
    <row r="79" spans="1:14" ht="45.75" x14ac:dyDescent="0.25">
      <c r="A79" s="46"/>
      <c r="B79" s="47"/>
      <c r="C79" s="47"/>
      <c r="D79" s="47"/>
      <c r="E79" s="47"/>
      <c r="F79" s="48" t="s">
        <v>191</v>
      </c>
      <c r="G79" s="43" t="s">
        <v>16</v>
      </c>
      <c r="H79" s="43" t="s">
        <v>19</v>
      </c>
      <c r="I79" s="62" t="s">
        <v>104</v>
      </c>
      <c r="J79" s="45"/>
      <c r="K79" s="132">
        <f t="shared" si="20"/>
        <v>50000</v>
      </c>
      <c r="L79" s="134">
        <f t="shared" si="20"/>
        <v>50000</v>
      </c>
      <c r="M79" s="135">
        <f t="shared" si="20"/>
        <v>50000</v>
      </c>
    </row>
    <row r="80" spans="1:14" ht="79.5" x14ac:dyDescent="0.25">
      <c r="A80" s="46"/>
      <c r="B80" s="47"/>
      <c r="C80" s="47"/>
      <c r="D80" s="47"/>
      <c r="E80" s="47"/>
      <c r="F80" s="48" t="s">
        <v>190</v>
      </c>
      <c r="G80" s="43" t="s">
        <v>16</v>
      </c>
      <c r="H80" s="43" t="s">
        <v>19</v>
      </c>
      <c r="I80" s="62" t="s">
        <v>105</v>
      </c>
      <c r="J80" s="45"/>
      <c r="K80" s="132">
        <f t="shared" si="20"/>
        <v>50000</v>
      </c>
      <c r="L80" s="134">
        <f t="shared" si="20"/>
        <v>50000</v>
      </c>
      <c r="M80" s="135">
        <f t="shared" si="20"/>
        <v>50000</v>
      </c>
    </row>
    <row r="81" spans="1:14" ht="23.25" x14ac:dyDescent="0.25">
      <c r="A81" s="46"/>
      <c r="B81" s="47"/>
      <c r="C81" s="47"/>
      <c r="D81" s="47"/>
      <c r="E81" s="47"/>
      <c r="F81" s="48" t="s">
        <v>77</v>
      </c>
      <c r="G81" s="43" t="s">
        <v>16</v>
      </c>
      <c r="H81" s="43" t="s">
        <v>19</v>
      </c>
      <c r="I81" s="62" t="s">
        <v>105</v>
      </c>
      <c r="J81" s="45">
        <v>240</v>
      </c>
      <c r="K81" s="132">
        <f>SUM(K82)</f>
        <v>50000</v>
      </c>
      <c r="L81" s="132">
        <f t="shared" ref="L81:M81" si="21">SUM(L82)</f>
        <v>50000</v>
      </c>
      <c r="M81" s="132">
        <f t="shared" si="21"/>
        <v>50000</v>
      </c>
    </row>
    <row r="82" spans="1:14" x14ac:dyDescent="0.25">
      <c r="A82" s="46"/>
      <c r="B82" s="47"/>
      <c r="C82" s="47"/>
      <c r="D82" s="47"/>
      <c r="E82" s="47"/>
      <c r="F82" s="168" t="s">
        <v>166</v>
      </c>
      <c r="G82" s="43" t="s">
        <v>16</v>
      </c>
      <c r="H82" s="43" t="s">
        <v>19</v>
      </c>
      <c r="I82" s="62" t="s">
        <v>105</v>
      </c>
      <c r="J82" s="45">
        <v>244</v>
      </c>
      <c r="K82" s="132">
        <v>50000</v>
      </c>
      <c r="L82" s="134">
        <v>50000</v>
      </c>
      <c r="M82" s="135">
        <v>50000</v>
      </c>
    </row>
    <row r="83" spans="1:14" ht="21.6" customHeight="1" x14ac:dyDescent="0.25">
      <c r="A83" s="46"/>
      <c r="B83" s="47"/>
      <c r="C83" s="47"/>
      <c r="D83" s="47"/>
      <c r="E83" s="47"/>
      <c r="F83" s="38" t="s">
        <v>106</v>
      </c>
      <c r="G83" s="43" t="s">
        <v>16</v>
      </c>
      <c r="H83" s="43" t="s">
        <v>19</v>
      </c>
      <c r="I83" s="62" t="s">
        <v>107</v>
      </c>
      <c r="J83" s="45"/>
      <c r="K83" s="136">
        <f t="shared" ref="K83:M85" si="22">K84</f>
        <v>0</v>
      </c>
      <c r="L83" s="150">
        <f t="shared" si="22"/>
        <v>500000</v>
      </c>
      <c r="M83" s="151">
        <f t="shared" si="22"/>
        <v>500000</v>
      </c>
    </row>
    <row r="84" spans="1:14" ht="56.25" x14ac:dyDescent="0.25">
      <c r="A84" s="72"/>
      <c r="B84" s="73"/>
      <c r="C84" s="73"/>
      <c r="D84" s="73"/>
      <c r="E84" s="73"/>
      <c r="F84" s="74" t="s">
        <v>189</v>
      </c>
      <c r="G84" s="43" t="s">
        <v>16</v>
      </c>
      <c r="H84" s="43" t="s">
        <v>19</v>
      </c>
      <c r="I84" s="62" t="s">
        <v>108</v>
      </c>
      <c r="J84" s="45"/>
      <c r="K84" s="132">
        <f t="shared" si="22"/>
        <v>0</v>
      </c>
      <c r="L84" s="134">
        <f t="shared" si="22"/>
        <v>500000</v>
      </c>
      <c r="M84" s="135">
        <f t="shared" si="22"/>
        <v>500000</v>
      </c>
    </row>
    <row r="85" spans="1:14" ht="56.25" x14ac:dyDescent="0.25">
      <c r="A85" s="46"/>
      <c r="B85" s="47"/>
      <c r="C85" s="47"/>
      <c r="D85" s="47"/>
      <c r="E85" s="47"/>
      <c r="F85" s="75" t="s">
        <v>188</v>
      </c>
      <c r="G85" s="43" t="s">
        <v>16</v>
      </c>
      <c r="H85" s="43" t="s">
        <v>19</v>
      </c>
      <c r="I85" s="62" t="s">
        <v>109</v>
      </c>
      <c r="J85" s="45"/>
      <c r="K85" s="132">
        <f t="shared" si="22"/>
        <v>0</v>
      </c>
      <c r="L85" s="134">
        <f t="shared" si="22"/>
        <v>500000</v>
      </c>
      <c r="M85" s="135">
        <f t="shared" si="22"/>
        <v>500000</v>
      </c>
    </row>
    <row r="86" spans="1:14" ht="23.25" x14ac:dyDescent="0.25">
      <c r="A86" s="76"/>
      <c r="B86" s="77"/>
      <c r="C86" s="77"/>
      <c r="D86" s="77"/>
      <c r="E86" s="77"/>
      <c r="F86" s="78" t="s">
        <v>77</v>
      </c>
      <c r="G86" s="43" t="s">
        <v>16</v>
      </c>
      <c r="H86" s="43" t="s">
        <v>19</v>
      </c>
      <c r="I86" s="62" t="s">
        <v>109</v>
      </c>
      <c r="J86" s="45">
        <v>240</v>
      </c>
      <c r="K86" s="132">
        <f>SUM(K87)</f>
        <v>0</v>
      </c>
      <c r="L86" s="132">
        <f t="shared" ref="L86:M86" si="23">SUM(L87)</f>
        <v>500000</v>
      </c>
      <c r="M86" s="132">
        <f t="shared" si="23"/>
        <v>500000</v>
      </c>
    </row>
    <row r="87" spans="1:14" x14ac:dyDescent="0.25">
      <c r="A87" s="76"/>
      <c r="B87" s="77"/>
      <c r="C87" s="77"/>
      <c r="D87" s="77"/>
      <c r="E87" s="77"/>
      <c r="F87" s="168" t="s">
        <v>166</v>
      </c>
      <c r="G87" s="43" t="s">
        <v>16</v>
      </c>
      <c r="H87" s="43" t="s">
        <v>19</v>
      </c>
      <c r="I87" s="62" t="s">
        <v>109</v>
      </c>
      <c r="J87" s="45">
        <v>244</v>
      </c>
      <c r="K87" s="132">
        <v>0</v>
      </c>
      <c r="L87" s="134">
        <v>500000</v>
      </c>
      <c r="M87" s="135">
        <v>500000</v>
      </c>
    </row>
    <row r="88" spans="1:14" x14ac:dyDescent="0.25">
      <c r="A88" s="222" t="s">
        <v>20</v>
      </c>
      <c r="B88" s="223"/>
      <c r="C88" s="223"/>
      <c r="D88" s="223"/>
      <c r="E88" s="223"/>
      <c r="F88" s="224"/>
      <c r="G88" s="49" t="s">
        <v>110</v>
      </c>
      <c r="H88" s="49"/>
      <c r="I88" s="62"/>
      <c r="J88" s="45"/>
      <c r="K88" s="141">
        <f>K89+K94</f>
        <v>300000</v>
      </c>
      <c r="L88" s="141">
        <f>L89+L94</f>
        <v>300000</v>
      </c>
      <c r="M88" s="142">
        <f>M89+M94</f>
        <v>300000</v>
      </c>
      <c r="N88" s="79"/>
    </row>
    <row r="89" spans="1:14" ht="0.6" customHeight="1" x14ac:dyDescent="0.25">
      <c r="A89" s="80"/>
      <c r="B89" s="81"/>
      <c r="C89" s="81"/>
      <c r="D89" s="81"/>
      <c r="E89" s="81"/>
      <c r="F89" s="70" t="s">
        <v>21</v>
      </c>
      <c r="G89" s="49" t="s">
        <v>6</v>
      </c>
      <c r="H89" s="49" t="s">
        <v>22</v>
      </c>
      <c r="I89" s="50"/>
      <c r="J89" s="51"/>
      <c r="K89" s="136">
        <f>K90</f>
        <v>0</v>
      </c>
      <c r="L89" s="136">
        <f>L90</f>
        <v>0</v>
      </c>
      <c r="M89" s="137">
        <f>M90</f>
        <v>0</v>
      </c>
      <c r="N89" s="79"/>
    </row>
    <row r="90" spans="1:14" ht="22.9" hidden="1" customHeight="1" x14ac:dyDescent="0.25">
      <c r="A90" s="80"/>
      <c r="B90" s="81"/>
      <c r="C90" s="81"/>
      <c r="D90" s="81"/>
      <c r="E90" s="81"/>
      <c r="F90" s="82" t="s">
        <v>111</v>
      </c>
      <c r="G90" s="43" t="s">
        <v>6</v>
      </c>
      <c r="H90" s="43" t="s">
        <v>22</v>
      </c>
      <c r="I90" s="62" t="s">
        <v>112</v>
      </c>
      <c r="J90" s="45"/>
      <c r="K90" s="132">
        <f t="shared" ref="K90:M92" si="24">K91</f>
        <v>0</v>
      </c>
      <c r="L90" s="132">
        <f t="shared" si="24"/>
        <v>0</v>
      </c>
      <c r="M90" s="133">
        <f t="shared" si="24"/>
        <v>0</v>
      </c>
      <c r="N90" s="79"/>
    </row>
    <row r="91" spans="1:14" ht="34.5" hidden="1" x14ac:dyDescent="0.25">
      <c r="A91" s="80"/>
      <c r="B91" s="81"/>
      <c r="C91" s="81"/>
      <c r="D91" s="81"/>
      <c r="E91" s="81"/>
      <c r="F91" s="82" t="s">
        <v>113</v>
      </c>
      <c r="G91" s="43" t="s">
        <v>6</v>
      </c>
      <c r="H91" s="43" t="s">
        <v>22</v>
      </c>
      <c r="I91" s="62" t="s">
        <v>114</v>
      </c>
      <c r="J91" s="45"/>
      <c r="K91" s="132">
        <f t="shared" si="24"/>
        <v>0</v>
      </c>
      <c r="L91" s="132">
        <f t="shared" si="24"/>
        <v>0</v>
      </c>
      <c r="M91" s="133">
        <f t="shared" si="24"/>
        <v>0</v>
      </c>
      <c r="N91" s="79"/>
    </row>
    <row r="92" spans="1:14" ht="23.25" hidden="1" x14ac:dyDescent="0.25">
      <c r="A92" s="80"/>
      <c r="B92" s="81"/>
      <c r="C92" s="81"/>
      <c r="D92" s="81"/>
      <c r="E92" s="81"/>
      <c r="F92" s="82" t="s">
        <v>115</v>
      </c>
      <c r="G92" s="43" t="s">
        <v>6</v>
      </c>
      <c r="H92" s="43" t="s">
        <v>22</v>
      </c>
      <c r="I92" s="62" t="s">
        <v>116</v>
      </c>
      <c r="J92" s="45"/>
      <c r="K92" s="132">
        <f t="shared" si="24"/>
        <v>0</v>
      </c>
      <c r="L92" s="132">
        <f t="shared" si="24"/>
        <v>0</v>
      </c>
      <c r="M92" s="133">
        <f t="shared" si="24"/>
        <v>0</v>
      </c>
      <c r="N92" s="79"/>
    </row>
    <row r="93" spans="1:14" ht="23.25" hidden="1" x14ac:dyDescent="0.25">
      <c r="A93" s="80"/>
      <c r="B93" s="81"/>
      <c r="C93" s="81"/>
      <c r="D93" s="81"/>
      <c r="E93" s="81"/>
      <c r="F93" s="82" t="s">
        <v>77</v>
      </c>
      <c r="G93" s="43" t="s">
        <v>6</v>
      </c>
      <c r="H93" s="43" t="s">
        <v>22</v>
      </c>
      <c r="I93" s="62" t="s">
        <v>116</v>
      </c>
      <c r="J93" s="45">
        <v>240</v>
      </c>
      <c r="K93" s="132"/>
      <c r="L93" s="132"/>
      <c r="M93" s="133"/>
      <c r="N93" s="79"/>
    </row>
    <row r="94" spans="1:14" x14ac:dyDescent="0.25">
      <c r="A94" s="225" t="s">
        <v>23</v>
      </c>
      <c r="B94" s="226"/>
      <c r="C94" s="226"/>
      <c r="D94" s="226"/>
      <c r="E94" s="226"/>
      <c r="F94" s="227"/>
      <c r="G94" s="49" t="s">
        <v>6</v>
      </c>
      <c r="H94" s="49" t="s">
        <v>24</v>
      </c>
      <c r="I94" s="50"/>
      <c r="J94" s="51"/>
      <c r="K94" s="136">
        <f>K95</f>
        <v>300000</v>
      </c>
      <c r="L94" s="136">
        <f>L95</f>
        <v>300000</v>
      </c>
      <c r="M94" s="137">
        <f>M95</f>
        <v>300000</v>
      </c>
      <c r="N94" s="83"/>
    </row>
    <row r="95" spans="1:14" ht="16.149999999999999" customHeight="1" x14ac:dyDescent="0.25">
      <c r="A95" s="215" t="s">
        <v>117</v>
      </c>
      <c r="B95" s="216"/>
      <c r="C95" s="216"/>
      <c r="D95" s="216"/>
      <c r="E95" s="216"/>
      <c r="F95" s="217"/>
      <c r="G95" s="43" t="s">
        <v>6</v>
      </c>
      <c r="H95" s="43" t="s">
        <v>24</v>
      </c>
      <c r="I95" s="62" t="s">
        <v>52</v>
      </c>
      <c r="J95" s="45"/>
      <c r="K95" s="132">
        <f>SUM(K96)</f>
        <v>300000</v>
      </c>
      <c r="L95" s="132">
        <f>SUM(L96)</f>
        <v>300000</v>
      </c>
      <c r="M95" s="133">
        <f>SUM(M96)</f>
        <v>300000</v>
      </c>
      <c r="N95" s="83"/>
    </row>
    <row r="96" spans="1:14" ht="37.15" customHeight="1" x14ac:dyDescent="0.25">
      <c r="A96" s="215" t="s">
        <v>118</v>
      </c>
      <c r="B96" s="216"/>
      <c r="C96" s="216"/>
      <c r="D96" s="216"/>
      <c r="E96" s="216"/>
      <c r="F96" s="217"/>
      <c r="G96" s="43" t="s">
        <v>6</v>
      </c>
      <c r="H96" s="43" t="s">
        <v>24</v>
      </c>
      <c r="I96" s="62" t="s">
        <v>54</v>
      </c>
      <c r="J96" s="45"/>
      <c r="K96" s="132">
        <f t="shared" ref="K96:M97" si="25">K97</f>
        <v>300000</v>
      </c>
      <c r="L96" s="134">
        <f t="shared" si="25"/>
        <v>300000</v>
      </c>
      <c r="M96" s="135">
        <f t="shared" si="25"/>
        <v>300000</v>
      </c>
      <c r="N96" s="83"/>
    </row>
    <row r="97" spans="1:14" ht="25.9" customHeight="1" x14ac:dyDescent="0.25">
      <c r="A97" s="215" t="s">
        <v>119</v>
      </c>
      <c r="B97" s="216"/>
      <c r="C97" s="216"/>
      <c r="D97" s="216"/>
      <c r="E97" s="216"/>
      <c r="F97" s="217"/>
      <c r="G97" s="43" t="s">
        <v>6</v>
      </c>
      <c r="H97" s="43" t="s">
        <v>24</v>
      </c>
      <c r="I97" s="62" t="s">
        <v>120</v>
      </c>
      <c r="J97" s="45"/>
      <c r="K97" s="132">
        <f t="shared" si="25"/>
        <v>300000</v>
      </c>
      <c r="L97" s="132">
        <f t="shared" si="25"/>
        <v>300000</v>
      </c>
      <c r="M97" s="133">
        <f t="shared" si="25"/>
        <v>300000</v>
      </c>
      <c r="N97" s="83"/>
    </row>
    <row r="98" spans="1:14" ht="28.15" customHeight="1" x14ac:dyDescent="0.25">
      <c r="A98" s="215" t="s">
        <v>63</v>
      </c>
      <c r="B98" s="216"/>
      <c r="C98" s="216"/>
      <c r="D98" s="216"/>
      <c r="E98" s="216"/>
      <c r="F98" s="217"/>
      <c r="G98" s="43" t="s">
        <v>6</v>
      </c>
      <c r="H98" s="43" t="s">
        <v>24</v>
      </c>
      <c r="I98" s="62" t="s">
        <v>120</v>
      </c>
      <c r="J98" s="45">
        <v>240</v>
      </c>
      <c r="K98" s="132">
        <f>SUM(K99)</f>
        <v>300000</v>
      </c>
      <c r="L98" s="132">
        <f t="shared" ref="L98:M98" si="26">SUM(L99)</f>
        <v>300000</v>
      </c>
      <c r="M98" s="132">
        <f t="shared" si="26"/>
        <v>300000</v>
      </c>
      <c r="N98" s="83"/>
    </row>
    <row r="99" spans="1:14" ht="28.15" customHeight="1" x14ac:dyDescent="0.25">
      <c r="A99" s="46"/>
      <c r="B99" s="47"/>
      <c r="C99" s="47"/>
      <c r="D99" s="47"/>
      <c r="E99" s="47"/>
      <c r="F99" s="168" t="s">
        <v>166</v>
      </c>
      <c r="G99" s="43" t="s">
        <v>6</v>
      </c>
      <c r="H99" s="43" t="s">
        <v>24</v>
      </c>
      <c r="I99" s="62" t="s">
        <v>120</v>
      </c>
      <c r="J99" s="45">
        <v>244</v>
      </c>
      <c r="K99" s="132">
        <v>300000</v>
      </c>
      <c r="L99" s="132">
        <v>300000</v>
      </c>
      <c r="M99" s="133">
        <v>300000</v>
      </c>
      <c r="N99" s="83"/>
    </row>
    <row r="100" spans="1:14" x14ac:dyDescent="0.25">
      <c r="A100" s="205" t="s">
        <v>121</v>
      </c>
      <c r="B100" s="206"/>
      <c r="C100" s="206"/>
      <c r="D100" s="206"/>
      <c r="E100" s="206"/>
      <c r="F100" s="207"/>
      <c r="G100" s="14" t="s">
        <v>122</v>
      </c>
      <c r="H100" s="14"/>
      <c r="I100" s="14"/>
      <c r="J100" s="14"/>
      <c r="K100" s="141">
        <f>SUM(K101+K108+K124)</f>
        <v>18827986.619999997</v>
      </c>
      <c r="L100" s="141">
        <f>L101+L107+L108+L124</f>
        <v>16568999.83</v>
      </c>
      <c r="M100" s="142">
        <f>M101+M107+M108+M124</f>
        <v>15817972.68</v>
      </c>
    </row>
    <row r="101" spans="1:14" x14ac:dyDescent="0.25">
      <c r="A101" s="84"/>
      <c r="B101" s="85"/>
      <c r="C101" s="85"/>
      <c r="D101" s="85"/>
      <c r="E101" s="85"/>
      <c r="F101" s="86" t="s">
        <v>26</v>
      </c>
      <c r="G101" s="14" t="s">
        <v>25</v>
      </c>
      <c r="H101" s="14" t="s">
        <v>4</v>
      </c>
      <c r="I101" s="14"/>
      <c r="J101" s="14"/>
      <c r="K101" s="136">
        <f t="shared" ref="K101:M104" si="27">K102</f>
        <v>300000</v>
      </c>
      <c r="L101" s="136">
        <f t="shared" si="27"/>
        <v>300000</v>
      </c>
      <c r="M101" s="137">
        <f t="shared" si="27"/>
        <v>300000</v>
      </c>
    </row>
    <row r="102" spans="1:14" ht="34.5" x14ac:dyDescent="0.25">
      <c r="A102" s="84"/>
      <c r="B102" s="85"/>
      <c r="C102" s="85"/>
      <c r="D102" s="85"/>
      <c r="E102" s="85"/>
      <c r="F102" s="38" t="s">
        <v>187</v>
      </c>
      <c r="G102" s="87" t="s">
        <v>25</v>
      </c>
      <c r="H102" s="87" t="s">
        <v>4</v>
      </c>
      <c r="I102" s="87" t="s">
        <v>112</v>
      </c>
      <c r="J102" s="87"/>
      <c r="K102" s="132">
        <f t="shared" si="27"/>
        <v>300000</v>
      </c>
      <c r="L102" s="132">
        <f t="shared" si="27"/>
        <v>300000</v>
      </c>
      <c r="M102" s="133">
        <f t="shared" si="27"/>
        <v>300000</v>
      </c>
    </row>
    <row r="103" spans="1:14" ht="23.25" x14ac:dyDescent="0.25">
      <c r="A103" s="84"/>
      <c r="B103" s="85"/>
      <c r="C103" s="85"/>
      <c r="D103" s="85"/>
      <c r="E103" s="85"/>
      <c r="F103" s="38" t="s">
        <v>186</v>
      </c>
      <c r="G103" s="87" t="s">
        <v>25</v>
      </c>
      <c r="H103" s="87" t="s">
        <v>4</v>
      </c>
      <c r="I103" s="87" t="s">
        <v>114</v>
      </c>
      <c r="J103" s="87"/>
      <c r="K103" s="132">
        <f t="shared" si="27"/>
        <v>300000</v>
      </c>
      <c r="L103" s="132">
        <f t="shared" si="27"/>
        <v>300000</v>
      </c>
      <c r="M103" s="133">
        <f t="shared" si="27"/>
        <v>300000</v>
      </c>
    </row>
    <row r="104" spans="1:14" ht="34.5" x14ac:dyDescent="0.25">
      <c r="A104" s="84"/>
      <c r="B104" s="85"/>
      <c r="C104" s="85"/>
      <c r="D104" s="85"/>
      <c r="E104" s="85"/>
      <c r="F104" s="38" t="s">
        <v>185</v>
      </c>
      <c r="G104" s="87" t="s">
        <v>25</v>
      </c>
      <c r="H104" s="87" t="s">
        <v>4</v>
      </c>
      <c r="I104" s="87" t="s">
        <v>116</v>
      </c>
      <c r="J104" s="87"/>
      <c r="K104" s="132">
        <f t="shared" si="27"/>
        <v>300000</v>
      </c>
      <c r="L104" s="132">
        <f t="shared" si="27"/>
        <v>300000</v>
      </c>
      <c r="M104" s="133">
        <f t="shared" si="27"/>
        <v>300000</v>
      </c>
    </row>
    <row r="105" spans="1:14" ht="23.25" x14ac:dyDescent="0.25">
      <c r="A105" s="84"/>
      <c r="B105" s="85"/>
      <c r="C105" s="85"/>
      <c r="D105" s="85"/>
      <c r="E105" s="85"/>
      <c r="F105" s="88" t="s">
        <v>63</v>
      </c>
      <c r="G105" s="87" t="s">
        <v>25</v>
      </c>
      <c r="H105" s="87" t="s">
        <v>4</v>
      </c>
      <c r="I105" s="88" t="s">
        <v>116</v>
      </c>
      <c r="J105" s="88">
        <v>240</v>
      </c>
      <c r="K105" s="152">
        <f>SUM(K106)</f>
        <v>300000</v>
      </c>
      <c r="L105" s="152">
        <f t="shared" ref="L105:M105" si="28">SUM(L106)</f>
        <v>300000</v>
      </c>
      <c r="M105" s="152">
        <f t="shared" si="28"/>
        <v>300000</v>
      </c>
      <c r="N105" s="89"/>
    </row>
    <row r="106" spans="1:14" ht="13.9" customHeight="1" x14ac:dyDescent="0.25">
      <c r="A106" s="84"/>
      <c r="B106" s="85"/>
      <c r="C106" s="85"/>
      <c r="D106" s="85"/>
      <c r="E106" s="85"/>
      <c r="F106" s="168" t="s">
        <v>166</v>
      </c>
      <c r="G106" s="87" t="s">
        <v>25</v>
      </c>
      <c r="H106" s="87" t="s">
        <v>4</v>
      </c>
      <c r="I106" s="88" t="s">
        <v>116</v>
      </c>
      <c r="J106" s="88">
        <v>244</v>
      </c>
      <c r="K106" s="152">
        <v>300000</v>
      </c>
      <c r="L106" s="153">
        <v>300000</v>
      </c>
      <c r="M106" s="154">
        <v>300000</v>
      </c>
      <c r="N106" s="89"/>
    </row>
    <row r="107" spans="1:14" hidden="1" x14ac:dyDescent="0.25">
      <c r="A107" s="90"/>
      <c r="B107" s="208" t="s">
        <v>27</v>
      </c>
      <c r="C107" s="209"/>
      <c r="D107" s="209"/>
      <c r="E107" s="209"/>
      <c r="F107" s="210"/>
      <c r="G107" s="14" t="s">
        <v>25</v>
      </c>
      <c r="H107" s="14" t="s">
        <v>5</v>
      </c>
      <c r="I107" s="14"/>
      <c r="J107" s="14"/>
      <c r="K107" s="130">
        <v>0</v>
      </c>
      <c r="L107" s="130">
        <v>0</v>
      </c>
      <c r="M107" s="131">
        <v>0</v>
      </c>
      <c r="N107" s="91"/>
    </row>
    <row r="108" spans="1:14" x14ac:dyDescent="0.25">
      <c r="A108" s="65"/>
      <c r="B108" s="208" t="s">
        <v>28</v>
      </c>
      <c r="C108" s="209"/>
      <c r="D108" s="209"/>
      <c r="E108" s="214"/>
      <c r="F108" s="210"/>
      <c r="G108" s="14" t="s">
        <v>25</v>
      </c>
      <c r="H108" s="14" t="s">
        <v>16</v>
      </c>
      <c r="I108" s="14"/>
      <c r="J108" s="14"/>
      <c r="K108" s="136">
        <f>K109</f>
        <v>17418962.619999997</v>
      </c>
      <c r="L108" s="136">
        <f>L109</f>
        <v>15159975.83</v>
      </c>
      <c r="M108" s="136">
        <f>M109</f>
        <v>14408948.68</v>
      </c>
    </row>
    <row r="109" spans="1:14" ht="37.9" customHeight="1" x14ac:dyDescent="0.25">
      <c r="A109" s="65"/>
      <c r="B109" s="189" t="s">
        <v>184</v>
      </c>
      <c r="C109" s="190"/>
      <c r="D109" s="190"/>
      <c r="E109" s="190"/>
      <c r="F109" s="191"/>
      <c r="G109" s="15" t="s">
        <v>25</v>
      </c>
      <c r="H109" s="15" t="s">
        <v>16</v>
      </c>
      <c r="I109" s="15" t="s">
        <v>112</v>
      </c>
      <c r="J109" s="15"/>
      <c r="K109" s="132">
        <f>SUM(K110)</f>
        <v>17418962.619999997</v>
      </c>
      <c r="L109" s="132">
        <f t="shared" ref="L109:M109" si="29">SUM(L110)</f>
        <v>15159975.83</v>
      </c>
      <c r="M109" s="132">
        <f t="shared" si="29"/>
        <v>14408948.68</v>
      </c>
    </row>
    <row r="110" spans="1:14" ht="69" customHeight="1" x14ac:dyDescent="0.25">
      <c r="A110" s="192" t="s">
        <v>183</v>
      </c>
      <c r="B110" s="193"/>
      <c r="C110" s="193"/>
      <c r="D110" s="193"/>
      <c r="E110" s="193"/>
      <c r="F110" s="194"/>
      <c r="G110" s="15" t="s">
        <v>25</v>
      </c>
      <c r="H110" s="15" t="s">
        <v>16</v>
      </c>
      <c r="I110" s="15" t="s">
        <v>112</v>
      </c>
      <c r="J110" s="15"/>
      <c r="K110" s="132">
        <f>SUM(K111+K115+K118+K121)</f>
        <v>17418962.619999997</v>
      </c>
      <c r="L110" s="132">
        <f t="shared" ref="L110:M110" si="30">SUM(L111+L115+L118+L121)</f>
        <v>15159975.83</v>
      </c>
      <c r="M110" s="132">
        <f t="shared" si="30"/>
        <v>14408948.68</v>
      </c>
    </row>
    <row r="111" spans="1:14" ht="52.15" customHeight="1" x14ac:dyDescent="0.25">
      <c r="A111" s="215" t="s">
        <v>182</v>
      </c>
      <c r="B111" s="216"/>
      <c r="C111" s="216"/>
      <c r="D111" s="216"/>
      <c r="E111" s="216"/>
      <c r="F111" s="217"/>
      <c r="G111" s="15" t="s">
        <v>25</v>
      </c>
      <c r="H111" s="15" t="s">
        <v>16</v>
      </c>
      <c r="I111" s="15" t="s">
        <v>123</v>
      </c>
      <c r="J111" s="15"/>
      <c r="K111" s="132">
        <f t="shared" ref="K111:M111" si="31">K112</f>
        <v>5430000</v>
      </c>
      <c r="L111" s="134">
        <f t="shared" si="31"/>
        <v>5300000</v>
      </c>
      <c r="M111" s="135">
        <f t="shared" si="31"/>
        <v>5300000</v>
      </c>
    </row>
    <row r="112" spans="1:14" ht="25.15" customHeight="1" x14ac:dyDescent="0.25">
      <c r="A112" s="192" t="s">
        <v>63</v>
      </c>
      <c r="B112" s="193"/>
      <c r="C112" s="193"/>
      <c r="D112" s="193"/>
      <c r="E112" s="193"/>
      <c r="F112" s="194"/>
      <c r="G112" s="15" t="s">
        <v>25</v>
      </c>
      <c r="H112" s="15" t="s">
        <v>16</v>
      </c>
      <c r="I112" s="15" t="s">
        <v>123</v>
      </c>
      <c r="J112" s="15" t="s">
        <v>64</v>
      </c>
      <c r="K112" s="132">
        <v>5430000</v>
      </c>
      <c r="L112" s="132">
        <v>5300000</v>
      </c>
      <c r="M112" s="132">
        <v>5300000</v>
      </c>
    </row>
    <row r="113" spans="1:13" ht="25.15" customHeight="1" x14ac:dyDescent="0.25">
      <c r="A113" s="175"/>
      <c r="B113" s="176"/>
      <c r="C113" s="176"/>
      <c r="D113" s="176"/>
      <c r="E113" s="176"/>
      <c r="F113" s="177" t="s">
        <v>166</v>
      </c>
      <c r="G113" s="15" t="s">
        <v>25</v>
      </c>
      <c r="H113" s="15" t="s">
        <v>16</v>
      </c>
      <c r="I113" s="15" t="s">
        <v>123</v>
      </c>
      <c r="J113" s="15" t="s">
        <v>167</v>
      </c>
      <c r="K113" s="132">
        <v>3830000</v>
      </c>
      <c r="L113" s="132">
        <v>3700000</v>
      </c>
      <c r="M113" s="180">
        <v>3700000</v>
      </c>
    </row>
    <row r="114" spans="1:13" ht="25.15" customHeight="1" x14ac:dyDescent="0.25">
      <c r="A114" s="92"/>
      <c r="B114" s="93"/>
      <c r="C114" s="93"/>
      <c r="D114" s="93"/>
      <c r="E114" s="93"/>
      <c r="F114" s="168" t="s">
        <v>166</v>
      </c>
      <c r="G114" s="15" t="s">
        <v>25</v>
      </c>
      <c r="H114" s="15" t="s">
        <v>16</v>
      </c>
      <c r="I114" s="15" t="s">
        <v>123</v>
      </c>
      <c r="J114" s="15" t="s">
        <v>204</v>
      </c>
      <c r="K114" s="132">
        <v>1600000</v>
      </c>
      <c r="L114" s="134">
        <v>1600000</v>
      </c>
      <c r="M114" s="135">
        <v>1600000</v>
      </c>
    </row>
    <row r="115" spans="1:13" ht="67.150000000000006" customHeight="1" x14ac:dyDescent="0.25">
      <c r="A115" s="65"/>
      <c r="B115" s="189" t="s">
        <v>181</v>
      </c>
      <c r="C115" s="190"/>
      <c r="D115" s="190"/>
      <c r="E115" s="190"/>
      <c r="F115" s="191"/>
      <c r="G115" s="15" t="s">
        <v>25</v>
      </c>
      <c r="H115" s="15" t="s">
        <v>16</v>
      </c>
      <c r="I115" s="15" t="s">
        <v>124</v>
      </c>
      <c r="J115" s="15"/>
      <c r="K115" s="132">
        <f>SUM(K116)</f>
        <v>2158000</v>
      </c>
      <c r="L115" s="132">
        <f>SUM(L116)</f>
        <v>1900000</v>
      </c>
      <c r="M115" s="133">
        <v>1900000</v>
      </c>
    </row>
    <row r="116" spans="1:13" ht="24.6" customHeight="1" x14ac:dyDescent="0.25">
      <c r="A116" s="192" t="s">
        <v>63</v>
      </c>
      <c r="B116" s="193"/>
      <c r="C116" s="193"/>
      <c r="D116" s="193"/>
      <c r="E116" s="193"/>
      <c r="F116" s="194"/>
      <c r="G116" s="15" t="s">
        <v>25</v>
      </c>
      <c r="H116" s="15" t="s">
        <v>16</v>
      </c>
      <c r="I116" s="15" t="s">
        <v>124</v>
      </c>
      <c r="J116" s="15" t="s">
        <v>64</v>
      </c>
      <c r="K116" s="132">
        <f>SUM(K117)</f>
        <v>2158000</v>
      </c>
      <c r="L116" s="132">
        <f t="shared" ref="L116:M116" si="32">SUM(L117)</f>
        <v>1900000</v>
      </c>
      <c r="M116" s="132">
        <f t="shared" si="32"/>
        <v>1900000</v>
      </c>
    </row>
    <row r="117" spans="1:13" ht="18" customHeight="1" x14ac:dyDescent="0.25">
      <c r="A117" s="92"/>
      <c r="B117" s="93"/>
      <c r="C117" s="93"/>
      <c r="D117" s="93"/>
      <c r="E117" s="93"/>
      <c r="F117" s="168" t="s">
        <v>166</v>
      </c>
      <c r="G117" s="15" t="s">
        <v>25</v>
      </c>
      <c r="H117" s="15" t="s">
        <v>16</v>
      </c>
      <c r="I117" s="15" t="s">
        <v>124</v>
      </c>
      <c r="J117" s="15" t="s">
        <v>167</v>
      </c>
      <c r="K117" s="132">
        <v>2158000</v>
      </c>
      <c r="L117" s="155">
        <v>1900000</v>
      </c>
      <c r="M117" s="156">
        <v>1900000</v>
      </c>
    </row>
    <row r="118" spans="1:13" ht="68.25" x14ac:dyDescent="0.25">
      <c r="A118" s="92"/>
      <c r="B118" s="93"/>
      <c r="C118" s="93"/>
      <c r="D118" s="93"/>
      <c r="E118" s="93"/>
      <c r="F118" s="82" t="s">
        <v>180</v>
      </c>
      <c r="G118" s="15" t="s">
        <v>25</v>
      </c>
      <c r="H118" s="15" t="s">
        <v>16</v>
      </c>
      <c r="I118" s="15" t="s">
        <v>125</v>
      </c>
      <c r="J118" s="15"/>
      <c r="K118" s="132">
        <f>K119</f>
        <v>708200</v>
      </c>
      <c r="L118" s="155">
        <f>L119</f>
        <v>600000</v>
      </c>
      <c r="M118" s="156">
        <f>M119</f>
        <v>600000</v>
      </c>
    </row>
    <row r="119" spans="1:13" ht="23.25" x14ac:dyDescent="0.25">
      <c r="A119" s="92"/>
      <c r="B119" s="93"/>
      <c r="C119" s="93"/>
      <c r="D119" s="93"/>
      <c r="E119" s="93"/>
      <c r="F119" s="82" t="s">
        <v>77</v>
      </c>
      <c r="G119" s="15" t="s">
        <v>25</v>
      </c>
      <c r="H119" s="15" t="s">
        <v>16</v>
      </c>
      <c r="I119" s="15" t="s">
        <v>125</v>
      </c>
      <c r="J119" s="15" t="s">
        <v>64</v>
      </c>
      <c r="K119" s="132">
        <f>SUM(K120)</f>
        <v>708200</v>
      </c>
      <c r="L119" s="132">
        <f t="shared" ref="L119:M119" si="33">SUM(L120)</f>
        <v>600000</v>
      </c>
      <c r="M119" s="132">
        <f t="shared" si="33"/>
        <v>600000</v>
      </c>
    </row>
    <row r="120" spans="1:13" x14ac:dyDescent="0.25">
      <c r="A120" s="92"/>
      <c r="B120" s="93"/>
      <c r="C120" s="93"/>
      <c r="D120" s="93"/>
      <c r="E120" s="93"/>
      <c r="F120" s="168" t="s">
        <v>166</v>
      </c>
      <c r="G120" s="15" t="s">
        <v>25</v>
      </c>
      <c r="H120" s="15" t="s">
        <v>16</v>
      </c>
      <c r="I120" s="15" t="s">
        <v>125</v>
      </c>
      <c r="J120" s="15" t="s">
        <v>167</v>
      </c>
      <c r="K120" s="132">
        <v>708200</v>
      </c>
      <c r="L120" s="155">
        <v>600000</v>
      </c>
      <c r="M120" s="156">
        <v>600000</v>
      </c>
    </row>
    <row r="121" spans="1:13" ht="117" customHeight="1" x14ac:dyDescent="0.25">
      <c r="A121" s="65"/>
      <c r="B121" s="189" t="s">
        <v>179</v>
      </c>
      <c r="C121" s="190"/>
      <c r="D121" s="190"/>
      <c r="E121" s="190"/>
      <c r="F121" s="191"/>
      <c r="G121" s="15" t="s">
        <v>25</v>
      </c>
      <c r="H121" s="15" t="s">
        <v>16</v>
      </c>
      <c r="I121" s="15" t="s">
        <v>116</v>
      </c>
      <c r="J121" s="15"/>
      <c r="K121" s="132">
        <f>K122</f>
        <v>9122762.6199999992</v>
      </c>
      <c r="L121" s="132">
        <f>SUM(L122)</f>
        <v>7359975.8300000001</v>
      </c>
      <c r="M121" s="133">
        <f>SUM(M122)</f>
        <v>6608948.6799999997</v>
      </c>
    </row>
    <row r="122" spans="1:13" ht="38.450000000000003" customHeight="1" x14ac:dyDescent="0.25">
      <c r="A122" s="192" t="s">
        <v>63</v>
      </c>
      <c r="B122" s="193"/>
      <c r="C122" s="193"/>
      <c r="D122" s="193"/>
      <c r="E122" s="193"/>
      <c r="F122" s="194"/>
      <c r="G122" s="15" t="s">
        <v>25</v>
      </c>
      <c r="H122" s="15" t="s">
        <v>16</v>
      </c>
      <c r="I122" s="15" t="s">
        <v>116</v>
      </c>
      <c r="J122" s="15" t="s">
        <v>64</v>
      </c>
      <c r="K122" s="132">
        <f>SUM(K123)</f>
        <v>9122762.6199999992</v>
      </c>
      <c r="L122" s="132">
        <f t="shared" ref="L122:M122" si="34">SUM(L123)</f>
        <v>7359975.8300000001</v>
      </c>
      <c r="M122" s="132">
        <f t="shared" si="34"/>
        <v>6608948.6799999997</v>
      </c>
    </row>
    <row r="123" spans="1:13" x14ac:dyDescent="0.25">
      <c r="A123" s="92"/>
      <c r="B123" s="93"/>
      <c r="C123" s="93"/>
      <c r="D123" s="93"/>
      <c r="E123" s="93"/>
      <c r="F123" s="168" t="s">
        <v>166</v>
      </c>
      <c r="G123" s="15" t="s">
        <v>25</v>
      </c>
      <c r="H123" s="15" t="s">
        <v>16</v>
      </c>
      <c r="I123" s="15" t="s">
        <v>116</v>
      </c>
      <c r="J123" s="15" t="s">
        <v>167</v>
      </c>
      <c r="K123" s="132">
        <v>9122762.6199999992</v>
      </c>
      <c r="L123" s="134">
        <f>7859975.83+500000-300000-700000</f>
        <v>7359975.8300000001</v>
      </c>
      <c r="M123" s="135">
        <f>7108948.68+500000-300000-700000</f>
        <v>6608948.6799999997</v>
      </c>
    </row>
    <row r="124" spans="1:13" ht="22.5" x14ac:dyDescent="0.25">
      <c r="A124" s="92"/>
      <c r="B124" s="93"/>
      <c r="C124" s="93"/>
      <c r="D124" s="93"/>
      <c r="E124" s="93"/>
      <c r="F124" s="94" t="s">
        <v>126</v>
      </c>
      <c r="G124" s="14" t="s">
        <v>25</v>
      </c>
      <c r="H124" s="14" t="s">
        <v>25</v>
      </c>
      <c r="I124" s="14"/>
      <c r="J124" s="14"/>
      <c r="K124" s="130">
        <f>K125</f>
        <v>1109024</v>
      </c>
      <c r="L124" s="157">
        <f>L125</f>
        <v>1109024</v>
      </c>
      <c r="M124" s="158">
        <f>M125</f>
        <v>1109024</v>
      </c>
    </row>
    <row r="125" spans="1:13" ht="23.25" x14ac:dyDescent="0.25">
      <c r="A125" s="92"/>
      <c r="B125" s="93"/>
      <c r="C125" s="93"/>
      <c r="D125" s="93"/>
      <c r="E125" s="93"/>
      <c r="F125" s="82" t="s">
        <v>127</v>
      </c>
      <c r="G125" s="15" t="s">
        <v>25</v>
      </c>
      <c r="H125" s="15" t="s">
        <v>25</v>
      </c>
      <c r="I125" s="15" t="s">
        <v>52</v>
      </c>
      <c r="J125" s="15"/>
      <c r="K125" s="132">
        <f t="shared" ref="K125:M127" si="35">K126</f>
        <v>1109024</v>
      </c>
      <c r="L125" s="134">
        <f t="shared" si="35"/>
        <v>1109024</v>
      </c>
      <c r="M125" s="135">
        <f t="shared" si="35"/>
        <v>1109024</v>
      </c>
    </row>
    <row r="126" spans="1:13" ht="23.25" x14ac:dyDescent="0.25">
      <c r="A126" s="92"/>
      <c r="B126" s="93"/>
      <c r="C126" s="93"/>
      <c r="D126" s="93"/>
      <c r="E126" s="93"/>
      <c r="F126" s="82" t="s">
        <v>128</v>
      </c>
      <c r="G126" s="15" t="s">
        <v>25</v>
      </c>
      <c r="H126" s="15" t="s">
        <v>25</v>
      </c>
      <c r="I126" s="15" t="s">
        <v>54</v>
      </c>
      <c r="J126" s="15"/>
      <c r="K126" s="132">
        <f t="shared" si="35"/>
        <v>1109024</v>
      </c>
      <c r="L126" s="134">
        <f t="shared" si="35"/>
        <v>1109024</v>
      </c>
      <c r="M126" s="135">
        <f t="shared" si="35"/>
        <v>1109024</v>
      </c>
    </row>
    <row r="127" spans="1:13" ht="34.5" x14ac:dyDescent="0.25">
      <c r="A127" s="92"/>
      <c r="B127" s="93"/>
      <c r="C127" s="93"/>
      <c r="D127" s="93"/>
      <c r="E127" s="93"/>
      <c r="F127" s="82" t="s">
        <v>129</v>
      </c>
      <c r="G127" s="15" t="s">
        <v>25</v>
      </c>
      <c r="H127" s="15" t="s">
        <v>25</v>
      </c>
      <c r="I127" s="15" t="s">
        <v>130</v>
      </c>
      <c r="J127" s="15"/>
      <c r="K127" s="132">
        <f t="shared" si="35"/>
        <v>1109024</v>
      </c>
      <c r="L127" s="134">
        <f t="shared" si="35"/>
        <v>1109024</v>
      </c>
      <c r="M127" s="135">
        <f t="shared" si="35"/>
        <v>1109024</v>
      </c>
    </row>
    <row r="128" spans="1:13" x14ac:dyDescent="0.25">
      <c r="A128" s="92"/>
      <c r="B128" s="93"/>
      <c r="C128" s="93"/>
      <c r="D128" s="93"/>
      <c r="E128" s="93"/>
      <c r="F128" s="82" t="s">
        <v>71</v>
      </c>
      <c r="G128" s="15" t="s">
        <v>25</v>
      </c>
      <c r="H128" s="15" t="s">
        <v>25</v>
      </c>
      <c r="I128" s="15" t="s">
        <v>130</v>
      </c>
      <c r="J128" s="15" t="s">
        <v>72</v>
      </c>
      <c r="K128" s="132">
        <v>1109024</v>
      </c>
      <c r="L128" s="132">
        <v>1109024</v>
      </c>
      <c r="M128" s="132">
        <v>1109024</v>
      </c>
    </row>
    <row r="129" spans="1:13" x14ac:dyDescent="0.25">
      <c r="A129" s="92"/>
      <c r="B129" s="93"/>
      <c r="C129" s="93"/>
      <c r="D129" s="93"/>
      <c r="E129" s="93"/>
      <c r="F129" s="95" t="s">
        <v>29</v>
      </c>
      <c r="G129" s="96" t="s">
        <v>8</v>
      </c>
      <c r="H129" s="96"/>
      <c r="I129" s="96"/>
      <c r="J129" s="96"/>
      <c r="K129" s="145">
        <f t="shared" ref="K129:M133" si="36">K130</f>
        <v>739874.47</v>
      </c>
      <c r="L129" s="159">
        <f t="shared" si="36"/>
        <v>700000</v>
      </c>
      <c r="M129" s="160">
        <f t="shared" si="36"/>
        <v>700000</v>
      </c>
    </row>
    <row r="130" spans="1:13" x14ac:dyDescent="0.25">
      <c r="A130" s="92"/>
      <c r="B130" s="93"/>
      <c r="C130" s="93"/>
      <c r="D130" s="93"/>
      <c r="E130" s="93"/>
      <c r="F130" s="70" t="s">
        <v>30</v>
      </c>
      <c r="G130" s="14" t="s">
        <v>8</v>
      </c>
      <c r="H130" s="14" t="s">
        <v>16</v>
      </c>
      <c r="I130" s="15"/>
      <c r="J130" s="15"/>
      <c r="K130" s="132">
        <f t="shared" si="36"/>
        <v>739874.47</v>
      </c>
      <c r="L130" s="134">
        <f t="shared" si="36"/>
        <v>700000</v>
      </c>
      <c r="M130" s="135">
        <f t="shared" si="36"/>
        <v>700000</v>
      </c>
    </row>
    <row r="131" spans="1:13" ht="34.5" x14ac:dyDescent="0.25">
      <c r="A131" s="92"/>
      <c r="B131" s="93"/>
      <c r="C131" s="93"/>
      <c r="D131" s="93"/>
      <c r="E131" s="93"/>
      <c r="F131" s="82" t="s">
        <v>178</v>
      </c>
      <c r="G131" s="15" t="s">
        <v>8</v>
      </c>
      <c r="H131" s="15" t="s">
        <v>16</v>
      </c>
      <c r="I131" s="15" t="s">
        <v>112</v>
      </c>
      <c r="J131" s="15"/>
      <c r="K131" s="132">
        <f t="shared" si="36"/>
        <v>739874.47</v>
      </c>
      <c r="L131" s="134">
        <f t="shared" si="36"/>
        <v>700000</v>
      </c>
      <c r="M131" s="135">
        <f t="shared" si="36"/>
        <v>700000</v>
      </c>
    </row>
    <row r="132" spans="1:13" ht="34.5" x14ac:dyDescent="0.25">
      <c r="A132" s="92"/>
      <c r="B132" s="93"/>
      <c r="C132" s="93"/>
      <c r="D132" s="93"/>
      <c r="E132" s="93"/>
      <c r="F132" s="82" t="s">
        <v>178</v>
      </c>
      <c r="G132" s="15" t="s">
        <v>8</v>
      </c>
      <c r="H132" s="15" t="s">
        <v>16</v>
      </c>
      <c r="I132" s="15" t="s">
        <v>114</v>
      </c>
      <c r="J132" s="15"/>
      <c r="K132" s="132">
        <f t="shared" si="36"/>
        <v>739874.47</v>
      </c>
      <c r="L132" s="134">
        <f t="shared" si="36"/>
        <v>700000</v>
      </c>
      <c r="M132" s="135">
        <f t="shared" si="36"/>
        <v>700000</v>
      </c>
    </row>
    <row r="133" spans="1:13" ht="34.5" x14ac:dyDescent="0.25">
      <c r="A133" s="92"/>
      <c r="B133" s="93"/>
      <c r="C133" s="93"/>
      <c r="D133" s="93"/>
      <c r="E133" s="93"/>
      <c r="F133" s="82" t="s">
        <v>177</v>
      </c>
      <c r="G133" s="15" t="s">
        <v>8</v>
      </c>
      <c r="H133" s="15" t="s">
        <v>16</v>
      </c>
      <c r="I133" s="15" t="s">
        <v>116</v>
      </c>
      <c r="J133" s="15"/>
      <c r="K133" s="132">
        <f t="shared" si="36"/>
        <v>739874.47</v>
      </c>
      <c r="L133" s="134">
        <f t="shared" si="36"/>
        <v>700000</v>
      </c>
      <c r="M133" s="135">
        <f t="shared" si="36"/>
        <v>700000</v>
      </c>
    </row>
    <row r="134" spans="1:13" ht="23.25" x14ac:dyDescent="0.25">
      <c r="A134" s="92"/>
      <c r="B134" s="93"/>
      <c r="C134" s="93"/>
      <c r="D134" s="93"/>
      <c r="E134" s="93"/>
      <c r="F134" s="82" t="s">
        <v>77</v>
      </c>
      <c r="G134" s="15" t="s">
        <v>8</v>
      </c>
      <c r="H134" s="15" t="s">
        <v>16</v>
      </c>
      <c r="I134" s="15" t="s">
        <v>116</v>
      </c>
      <c r="J134" s="15" t="s">
        <v>64</v>
      </c>
      <c r="K134" s="132">
        <f>SUM(K135)</f>
        <v>739874.47</v>
      </c>
      <c r="L134" s="132">
        <f t="shared" ref="L134:M134" si="37">SUM(L135)</f>
        <v>700000</v>
      </c>
      <c r="M134" s="132">
        <f t="shared" si="37"/>
        <v>700000</v>
      </c>
    </row>
    <row r="135" spans="1:13" x14ac:dyDescent="0.25">
      <c r="A135" s="92"/>
      <c r="B135" s="93"/>
      <c r="C135" s="93"/>
      <c r="D135" s="93"/>
      <c r="E135" s="93"/>
      <c r="F135" s="168" t="s">
        <v>166</v>
      </c>
      <c r="G135" s="15" t="s">
        <v>8</v>
      </c>
      <c r="H135" s="15" t="s">
        <v>16</v>
      </c>
      <c r="I135" s="15" t="s">
        <v>116</v>
      </c>
      <c r="J135" s="15" t="s">
        <v>167</v>
      </c>
      <c r="K135" s="132">
        <v>739874.47</v>
      </c>
      <c r="L135" s="134">
        <v>700000</v>
      </c>
      <c r="M135" s="135">
        <v>700000</v>
      </c>
    </row>
    <row r="136" spans="1:13" x14ac:dyDescent="0.25">
      <c r="A136" s="205" t="s">
        <v>31</v>
      </c>
      <c r="B136" s="206"/>
      <c r="C136" s="206"/>
      <c r="D136" s="206"/>
      <c r="E136" s="206"/>
      <c r="F136" s="207"/>
      <c r="G136" s="96" t="s">
        <v>10</v>
      </c>
      <c r="H136" s="96"/>
      <c r="I136" s="96"/>
      <c r="J136" s="96"/>
      <c r="K136" s="145">
        <f>K137+K144</f>
        <v>60000</v>
      </c>
      <c r="L136" s="145">
        <f>L137+L144</f>
        <v>60000</v>
      </c>
      <c r="M136" s="146">
        <f>M137+M144</f>
        <v>60000</v>
      </c>
    </row>
    <row r="137" spans="1:13" ht="40.15" customHeight="1" x14ac:dyDescent="0.25">
      <c r="A137" s="65"/>
      <c r="B137" s="208" t="s">
        <v>33</v>
      </c>
      <c r="C137" s="209"/>
      <c r="D137" s="209"/>
      <c r="E137" s="209"/>
      <c r="F137" s="210"/>
      <c r="G137" s="14" t="s">
        <v>10</v>
      </c>
      <c r="H137" s="14" t="s">
        <v>25</v>
      </c>
      <c r="I137" s="14"/>
      <c r="J137" s="14"/>
      <c r="K137" s="130">
        <f>K138</f>
        <v>60000</v>
      </c>
      <c r="L137" s="130">
        <f>SUM(L138)</f>
        <v>60000</v>
      </c>
      <c r="M137" s="131">
        <f>SUM(M138)</f>
        <v>60000</v>
      </c>
    </row>
    <row r="138" spans="1:13" x14ac:dyDescent="0.25">
      <c r="A138" s="97"/>
      <c r="B138" s="211" t="s">
        <v>106</v>
      </c>
      <c r="C138" s="212"/>
      <c r="D138" s="212"/>
      <c r="E138" s="212"/>
      <c r="F138" s="213"/>
      <c r="G138" s="15" t="s">
        <v>10</v>
      </c>
      <c r="H138" s="15" t="s">
        <v>25</v>
      </c>
      <c r="I138" s="15" t="s">
        <v>131</v>
      </c>
      <c r="J138" s="15"/>
      <c r="K138" s="132">
        <f>K139</f>
        <v>60000</v>
      </c>
      <c r="L138" s="132">
        <f>L139</f>
        <v>60000</v>
      </c>
      <c r="M138" s="133">
        <f>M139</f>
        <v>60000</v>
      </c>
    </row>
    <row r="139" spans="1:13" ht="46.15" customHeight="1" x14ac:dyDescent="0.25">
      <c r="A139" s="192" t="s">
        <v>176</v>
      </c>
      <c r="B139" s="193"/>
      <c r="C139" s="193"/>
      <c r="D139" s="193"/>
      <c r="E139" s="193"/>
      <c r="F139" s="194"/>
      <c r="G139" s="15" t="s">
        <v>10</v>
      </c>
      <c r="H139" s="15" t="s">
        <v>25</v>
      </c>
      <c r="I139" s="19" t="s">
        <v>132</v>
      </c>
      <c r="J139" s="15"/>
      <c r="K139" s="132">
        <f>K140</f>
        <v>60000</v>
      </c>
      <c r="L139" s="134">
        <f>L140</f>
        <v>60000</v>
      </c>
      <c r="M139" s="135">
        <f>M140</f>
        <v>60000</v>
      </c>
    </row>
    <row r="140" spans="1:13" ht="57" x14ac:dyDescent="0.25">
      <c r="A140" s="92"/>
      <c r="B140" s="93"/>
      <c r="C140" s="93"/>
      <c r="D140" s="93"/>
      <c r="E140" s="93"/>
      <c r="F140" s="82" t="s">
        <v>175</v>
      </c>
      <c r="G140" s="15" t="s">
        <v>10</v>
      </c>
      <c r="H140" s="15" t="s">
        <v>25</v>
      </c>
      <c r="I140" s="19" t="s">
        <v>132</v>
      </c>
      <c r="J140" s="15"/>
      <c r="K140" s="132">
        <f>K141+K142</f>
        <v>60000</v>
      </c>
      <c r="L140" s="134">
        <f>L141+L142</f>
        <v>60000</v>
      </c>
      <c r="M140" s="135">
        <f>M141+M142</f>
        <v>60000</v>
      </c>
    </row>
    <row r="141" spans="1:13" ht="0.6" customHeight="1" x14ac:dyDescent="0.25">
      <c r="A141" s="92"/>
      <c r="B141" s="93"/>
      <c r="C141" s="93"/>
      <c r="D141" s="93"/>
      <c r="E141" s="93"/>
      <c r="F141" s="82" t="s">
        <v>57</v>
      </c>
      <c r="G141" s="15" t="s">
        <v>10</v>
      </c>
      <c r="H141" s="15" t="s">
        <v>25</v>
      </c>
      <c r="I141" s="19" t="s">
        <v>133</v>
      </c>
      <c r="J141" s="15" t="s">
        <v>58</v>
      </c>
      <c r="K141" s="132">
        <v>0</v>
      </c>
      <c r="L141" s="134">
        <v>0</v>
      </c>
      <c r="M141" s="135">
        <v>0</v>
      </c>
    </row>
    <row r="142" spans="1:13" ht="23.25" x14ac:dyDescent="0.25">
      <c r="A142" s="92"/>
      <c r="B142" s="93"/>
      <c r="C142" s="93"/>
      <c r="D142" s="93"/>
      <c r="E142" s="93"/>
      <c r="F142" s="82" t="s">
        <v>77</v>
      </c>
      <c r="G142" s="15" t="s">
        <v>10</v>
      </c>
      <c r="H142" s="15" t="s">
        <v>25</v>
      </c>
      <c r="I142" s="19" t="s">
        <v>133</v>
      </c>
      <c r="J142" s="15" t="s">
        <v>64</v>
      </c>
      <c r="K142" s="132">
        <f>SUM(K143)</f>
        <v>60000</v>
      </c>
      <c r="L142" s="132">
        <f t="shared" ref="L142:M142" si="38">SUM(L143)</f>
        <v>60000</v>
      </c>
      <c r="M142" s="132">
        <f t="shared" si="38"/>
        <v>60000</v>
      </c>
    </row>
    <row r="143" spans="1:13" x14ac:dyDescent="0.25">
      <c r="A143" s="92"/>
      <c r="B143" s="93"/>
      <c r="C143" s="93"/>
      <c r="D143" s="93"/>
      <c r="E143" s="93"/>
      <c r="F143" s="168" t="s">
        <v>166</v>
      </c>
      <c r="G143" s="15" t="s">
        <v>10</v>
      </c>
      <c r="H143" s="15" t="s">
        <v>25</v>
      </c>
      <c r="I143" s="19" t="s">
        <v>133</v>
      </c>
      <c r="J143" s="15" t="s">
        <v>167</v>
      </c>
      <c r="K143" s="132">
        <v>60000</v>
      </c>
      <c r="L143" s="134">
        <v>60000</v>
      </c>
      <c r="M143" s="135">
        <v>60000</v>
      </c>
    </row>
    <row r="144" spans="1:13" ht="0.6" customHeight="1" x14ac:dyDescent="0.25">
      <c r="A144" s="65"/>
      <c r="B144" s="208" t="s">
        <v>32</v>
      </c>
      <c r="C144" s="209"/>
      <c r="D144" s="209"/>
      <c r="E144" s="209"/>
      <c r="F144" s="210"/>
      <c r="G144" s="14" t="s">
        <v>10</v>
      </c>
      <c r="H144" s="14" t="s">
        <v>10</v>
      </c>
      <c r="I144" s="14"/>
      <c r="J144" s="14"/>
      <c r="K144" s="130">
        <f t="shared" ref="K144:M146" si="39">SUM(K145)</f>
        <v>0</v>
      </c>
      <c r="L144" s="130">
        <f t="shared" si="39"/>
        <v>0</v>
      </c>
      <c r="M144" s="131">
        <f t="shared" si="39"/>
        <v>0</v>
      </c>
    </row>
    <row r="145" spans="1:13" hidden="1" x14ac:dyDescent="0.25">
      <c r="A145" s="97"/>
      <c r="B145" s="211" t="s">
        <v>134</v>
      </c>
      <c r="C145" s="212"/>
      <c r="D145" s="212"/>
      <c r="E145" s="212"/>
      <c r="F145" s="213"/>
      <c r="G145" s="15" t="s">
        <v>10</v>
      </c>
      <c r="H145" s="15" t="s">
        <v>10</v>
      </c>
      <c r="I145" s="15" t="s">
        <v>52</v>
      </c>
      <c r="J145" s="15"/>
      <c r="K145" s="132">
        <f t="shared" si="39"/>
        <v>0</v>
      </c>
      <c r="L145" s="132">
        <f t="shared" si="39"/>
        <v>0</v>
      </c>
      <c r="M145" s="133">
        <f t="shared" si="39"/>
        <v>0</v>
      </c>
    </row>
    <row r="146" spans="1:13" hidden="1" x14ac:dyDescent="0.25">
      <c r="A146" s="98"/>
      <c r="B146" s="211" t="s">
        <v>135</v>
      </c>
      <c r="C146" s="212"/>
      <c r="D146" s="212"/>
      <c r="E146" s="212"/>
      <c r="F146" s="213"/>
      <c r="G146" s="15" t="s">
        <v>10</v>
      </c>
      <c r="H146" s="15" t="s">
        <v>10</v>
      </c>
      <c r="I146" s="15" t="s">
        <v>54</v>
      </c>
      <c r="J146" s="15"/>
      <c r="K146" s="132">
        <f t="shared" si="39"/>
        <v>0</v>
      </c>
      <c r="L146" s="132">
        <f t="shared" si="39"/>
        <v>0</v>
      </c>
      <c r="M146" s="133">
        <f t="shared" si="39"/>
        <v>0</v>
      </c>
    </row>
    <row r="147" spans="1:13" hidden="1" x14ac:dyDescent="0.25">
      <c r="A147" s="192" t="s">
        <v>136</v>
      </c>
      <c r="B147" s="193"/>
      <c r="C147" s="193"/>
      <c r="D147" s="193"/>
      <c r="E147" s="193"/>
      <c r="F147" s="194"/>
      <c r="G147" s="15" t="s">
        <v>10</v>
      </c>
      <c r="H147" s="15" t="s">
        <v>10</v>
      </c>
      <c r="I147" s="19" t="s">
        <v>137</v>
      </c>
      <c r="J147" s="15"/>
      <c r="K147" s="132">
        <f>K148</f>
        <v>0</v>
      </c>
      <c r="L147" s="134">
        <f>L148</f>
        <v>0</v>
      </c>
      <c r="M147" s="135">
        <f>M148</f>
        <v>0</v>
      </c>
    </row>
    <row r="148" spans="1:13" hidden="1" x14ac:dyDescent="0.25">
      <c r="A148" s="92"/>
      <c r="B148" s="93"/>
      <c r="C148" s="93"/>
      <c r="D148" s="93"/>
      <c r="E148" s="93"/>
      <c r="F148" s="82" t="s">
        <v>71</v>
      </c>
      <c r="G148" s="15" t="s">
        <v>10</v>
      </c>
      <c r="H148" s="15" t="s">
        <v>10</v>
      </c>
      <c r="I148" s="19" t="s">
        <v>137</v>
      </c>
      <c r="J148" s="15" t="s">
        <v>72</v>
      </c>
      <c r="K148" s="132">
        <v>0</v>
      </c>
      <c r="L148" s="134">
        <v>0</v>
      </c>
      <c r="M148" s="135">
        <v>0</v>
      </c>
    </row>
    <row r="149" spans="1:13" x14ac:dyDescent="0.25">
      <c r="A149" s="205" t="s">
        <v>34</v>
      </c>
      <c r="B149" s="206"/>
      <c r="C149" s="206"/>
      <c r="D149" s="206"/>
      <c r="E149" s="206"/>
      <c r="F149" s="207"/>
      <c r="G149" s="96" t="s">
        <v>35</v>
      </c>
      <c r="H149" s="14"/>
      <c r="I149" s="14"/>
      <c r="J149" s="14"/>
      <c r="K149" s="141">
        <f>SUM(K150)</f>
        <v>8184796</v>
      </c>
      <c r="L149" s="141">
        <f>SUM(L150)</f>
        <v>7014796</v>
      </c>
      <c r="M149" s="142">
        <f>SUM(M150)</f>
        <v>7014796</v>
      </c>
    </row>
    <row r="150" spans="1:13" x14ac:dyDescent="0.25">
      <c r="A150" s="65"/>
      <c r="B150" s="208" t="s">
        <v>36</v>
      </c>
      <c r="C150" s="209"/>
      <c r="D150" s="209"/>
      <c r="E150" s="209"/>
      <c r="F150" s="210"/>
      <c r="G150" s="14" t="s">
        <v>35</v>
      </c>
      <c r="H150" s="14" t="s">
        <v>4</v>
      </c>
      <c r="I150" s="14"/>
      <c r="J150" s="14"/>
      <c r="K150" s="130">
        <f t="shared" ref="K150:M153" si="40">K151</f>
        <v>8184796</v>
      </c>
      <c r="L150" s="130">
        <f t="shared" si="40"/>
        <v>7014796</v>
      </c>
      <c r="M150" s="131">
        <f t="shared" si="40"/>
        <v>7014796</v>
      </c>
    </row>
    <row r="151" spans="1:13" ht="43.15" customHeight="1" x14ac:dyDescent="0.25">
      <c r="A151" s="97"/>
      <c r="B151" s="211" t="s">
        <v>138</v>
      </c>
      <c r="C151" s="212"/>
      <c r="D151" s="212"/>
      <c r="E151" s="212"/>
      <c r="F151" s="213"/>
      <c r="G151" s="15" t="s">
        <v>35</v>
      </c>
      <c r="H151" s="15" t="s">
        <v>4</v>
      </c>
      <c r="I151" s="15" t="s">
        <v>52</v>
      </c>
      <c r="J151" s="15"/>
      <c r="K151" s="132">
        <f t="shared" si="40"/>
        <v>8184796</v>
      </c>
      <c r="L151" s="132">
        <f t="shared" si="40"/>
        <v>7014796</v>
      </c>
      <c r="M151" s="132">
        <f t="shared" si="40"/>
        <v>7014796</v>
      </c>
    </row>
    <row r="152" spans="1:13" ht="67.150000000000006" customHeight="1" x14ac:dyDescent="0.25">
      <c r="A152" s="98"/>
      <c r="B152" s="211" t="s">
        <v>139</v>
      </c>
      <c r="C152" s="212"/>
      <c r="D152" s="212"/>
      <c r="E152" s="212"/>
      <c r="F152" s="213"/>
      <c r="G152" s="15" t="s">
        <v>35</v>
      </c>
      <c r="H152" s="15" t="s">
        <v>4</v>
      </c>
      <c r="I152" s="15" t="s">
        <v>54</v>
      </c>
      <c r="J152" s="15"/>
      <c r="K152" s="132">
        <f t="shared" si="40"/>
        <v>8184796</v>
      </c>
      <c r="L152" s="132">
        <f t="shared" si="40"/>
        <v>7014796</v>
      </c>
      <c r="M152" s="132">
        <f t="shared" si="40"/>
        <v>7014796</v>
      </c>
    </row>
    <row r="153" spans="1:13" ht="52.9" customHeight="1" x14ac:dyDescent="0.25">
      <c r="A153" s="61"/>
      <c r="B153" s="211" t="s">
        <v>140</v>
      </c>
      <c r="C153" s="212"/>
      <c r="D153" s="212"/>
      <c r="E153" s="212"/>
      <c r="F153" s="213"/>
      <c r="G153" s="15" t="s">
        <v>35</v>
      </c>
      <c r="H153" s="15" t="s">
        <v>4</v>
      </c>
      <c r="I153" s="19" t="s">
        <v>141</v>
      </c>
      <c r="J153" s="15"/>
      <c r="K153" s="132">
        <f t="shared" si="40"/>
        <v>8184796</v>
      </c>
      <c r="L153" s="134">
        <f t="shared" si="40"/>
        <v>7014796</v>
      </c>
      <c r="M153" s="135">
        <f t="shared" si="40"/>
        <v>7014796</v>
      </c>
    </row>
    <row r="154" spans="1:13" x14ac:dyDescent="0.25">
      <c r="A154" s="61"/>
      <c r="B154" s="211" t="s">
        <v>142</v>
      </c>
      <c r="C154" s="212"/>
      <c r="D154" s="212"/>
      <c r="E154" s="212"/>
      <c r="F154" s="213"/>
      <c r="G154" s="15" t="s">
        <v>35</v>
      </c>
      <c r="H154" s="15" t="s">
        <v>4</v>
      </c>
      <c r="I154" s="19" t="s">
        <v>141</v>
      </c>
      <c r="J154" s="15" t="s">
        <v>72</v>
      </c>
      <c r="K154" s="132">
        <v>8184796</v>
      </c>
      <c r="L154" s="134">
        <v>7014796</v>
      </c>
      <c r="M154" s="135">
        <v>7014796</v>
      </c>
    </row>
    <row r="155" spans="1:13" x14ac:dyDescent="0.25">
      <c r="A155" s="61"/>
      <c r="B155" s="201" t="s">
        <v>37</v>
      </c>
      <c r="C155" s="202"/>
      <c r="D155" s="202"/>
      <c r="E155" s="202"/>
      <c r="F155" s="203"/>
      <c r="G155" s="96" t="s">
        <v>18</v>
      </c>
      <c r="H155" s="96"/>
      <c r="I155" s="99"/>
      <c r="J155" s="99"/>
      <c r="K155" s="145">
        <f>K156+K162+K168</f>
        <v>862094.88</v>
      </c>
      <c r="L155" s="145">
        <f>L156+L162+L168</f>
        <v>862094.88</v>
      </c>
      <c r="M155" s="146">
        <f>M156+M162+M168</f>
        <v>862094.88</v>
      </c>
    </row>
    <row r="156" spans="1:13" x14ac:dyDescent="0.25">
      <c r="A156" s="61"/>
      <c r="B156" s="186" t="s">
        <v>38</v>
      </c>
      <c r="C156" s="187"/>
      <c r="D156" s="187"/>
      <c r="E156" s="187"/>
      <c r="F156" s="188"/>
      <c r="G156" s="14" t="s">
        <v>18</v>
      </c>
      <c r="H156" s="14" t="s">
        <v>4</v>
      </c>
      <c r="I156" s="15"/>
      <c r="J156" s="15"/>
      <c r="K156" s="130">
        <f>K157</f>
        <v>112094.88</v>
      </c>
      <c r="L156" s="130">
        <f t="shared" ref="K156:M158" si="41">SUM(L157)</f>
        <v>112094.88</v>
      </c>
      <c r="M156" s="131">
        <f t="shared" si="41"/>
        <v>112094.88</v>
      </c>
    </row>
    <row r="157" spans="1:13" x14ac:dyDescent="0.25">
      <c r="A157" s="61"/>
      <c r="B157" s="189" t="s">
        <v>143</v>
      </c>
      <c r="C157" s="190"/>
      <c r="D157" s="190"/>
      <c r="E157" s="190"/>
      <c r="F157" s="191"/>
      <c r="G157" s="15" t="s">
        <v>18</v>
      </c>
      <c r="H157" s="15" t="s">
        <v>4</v>
      </c>
      <c r="I157" s="15" t="s">
        <v>52</v>
      </c>
      <c r="J157" s="15"/>
      <c r="K157" s="132">
        <f t="shared" si="41"/>
        <v>112094.88</v>
      </c>
      <c r="L157" s="132">
        <f t="shared" si="41"/>
        <v>112094.88</v>
      </c>
      <c r="M157" s="133">
        <f t="shared" si="41"/>
        <v>112094.88</v>
      </c>
    </row>
    <row r="158" spans="1:13" ht="30.6" customHeight="1" x14ac:dyDescent="0.25">
      <c r="A158" s="61"/>
      <c r="B158" s="189" t="s">
        <v>144</v>
      </c>
      <c r="C158" s="190"/>
      <c r="D158" s="190"/>
      <c r="E158" s="190"/>
      <c r="F158" s="191"/>
      <c r="G158" s="15" t="s">
        <v>18</v>
      </c>
      <c r="H158" s="15" t="s">
        <v>4</v>
      </c>
      <c r="I158" s="15" t="s">
        <v>54</v>
      </c>
      <c r="J158" s="15"/>
      <c r="K158" s="132">
        <f t="shared" si="41"/>
        <v>112094.88</v>
      </c>
      <c r="L158" s="132">
        <f t="shared" si="41"/>
        <v>112094.88</v>
      </c>
      <c r="M158" s="133">
        <f t="shared" si="41"/>
        <v>112094.88</v>
      </c>
    </row>
    <row r="159" spans="1:13" ht="35.450000000000003" customHeight="1" x14ac:dyDescent="0.25">
      <c r="A159" s="61"/>
      <c r="B159" s="204" t="s">
        <v>144</v>
      </c>
      <c r="C159" s="193"/>
      <c r="D159" s="193"/>
      <c r="E159" s="193"/>
      <c r="F159" s="194"/>
      <c r="G159" s="15" t="s">
        <v>18</v>
      </c>
      <c r="H159" s="15" t="s">
        <v>4</v>
      </c>
      <c r="I159" s="15" t="s">
        <v>145</v>
      </c>
      <c r="J159" s="15"/>
      <c r="K159" s="132">
        <f>K160</f>
        <v>112094.88</v>
      </c>
      <c r="L159" s="134">
        <f>L160</f>
        <v>112094.88</v>
      </c>
      <c r="M159" s="135">
        <f>M160</f>
        <v>112094.88</v>
      </c>
    </row>
    <row r="160" spans="1:13" ht="23.25" x14ac:dyDescent="0.25">
      <c r="A160" s="61"/>
      <c r="B160" s="100"/>
      <c r="C160" s="101"/>
      <c r="D160" s="102"/>
      <c r="E160" s="103"/>
      <c r="F160" s="104" t="s">
        <v>146</v>
      </c>
      <c r="G160" s="15" t="s">
        <v>18</v>
      </c>
      <c r="H160" s="15" t="s">
        <v>4</v>
      </c>
      <c r="I160" s="15" t="s">
        <v>145</v>
      </c>
      <c r="J160" s="15" t="s">
        <v>147</v>
      </c>
      <c r="K160" s="132">
        <f>SUM(K161)</f>
        <v>112094.88</v>
      </c>
      <c r="L160" s="132">
        <f t="shared" ref="L160:M160" si="42">SUM(L161)</f>
        <v>112094.88</v>
      </c>
      <c r="M160" s="132">
        <f t="shared" si="42"/>
        <v>112094.88</v>
      </c>
    </row>
    <row r="161" spans="1:13" ht="23.25" x14ac:dyDescent="0.25">
      <c r="A161" s="61"/>
      <c r="B161" s="100"/>
      <c r="C161" s="101"/>
      <c r="D161" s="102"/>
      <c r="E161" s="103"/>
      <c r="F161" s="169" t="s">
        <v>170</v>
      </c>
      <c r="G161" s="15" t="s">
        <v>18</v>
      </c>
      <c r="H161" s="15" t="s">
        <v>4</v>
      </c>
      <c r="I161" s="15" t="s">
        <v>145</v>
      </c>
      <c r="J161" s="15" t="s">
        <v>169</v>
      </c>
      <c r="K161" s="132">
        <v>112094.88</v>
      </c>
      <c r="L161" s="132">
        <v>112094.88</v>
      </c>
      <c r="M161" s="132">
        <v>112094.88</v>
      </c>
    </row>
    <row r="162" spans="1:13" x14ac:dyDescent="0.25">
      <c r="A162" s="61"/>
      <c r="B162" s="100"/>
      <c r="C162" s="101"/>
      <c r="D162" s="102"/>
      <c r="E162" s="103"/>
      <c r="F162" s="105" t="s">
        <v>148</v>
      </c>
      <c r="G162" s="14" t="s">
        <v>18</v>
      </c>
      <c r="H162" s="14" t="s">
        <v>16</v>
      </c>
      <c r="I162" s="14"/>
      <c r="J162" s="14"/>
      <c r="K162" s="130">
        <f t="shared" ref="K162:M165" si="43">K163</f>
        <v>400000</v>
      </c>
      <c r="L162" s="157">
        <f t="shared" si="43"/>
        <v>400000</v>
      </c>
      <c r="M162" s="158">
        <f t="shared" si="43"/>
        <v>400000</v>
      </c>
    </row>
    <row r="163" spans="1:13" ht="34.5" x14ac:dyDescent="0.25">
      <c r="A163" s="61"/>
      <c r="B163" s="100"/>
      <c r="C163" s="101"/>
      <c r="D163" s="102"/>
      <c r="E163" s="103"/>
      <c r="F163" s="104" t="s">
        <v>172</v>
      </c>
      <c r="G163" s="15" t="s">
        <v>18</v>
      </c>
      <c r="H163" s="15" t="s">
        <v>16</v>
      </c>
      <c r="I163" s="15" t="s">
        <v>87</v>
      </c>
      <c r="J163" s="15"/>
      <c r="K163" s="132">
        <f t="shared" si="43"/>
        <v>400000</v>
      </c>
      <c r="L163" s="134">
        <f t="shared" si="43"/>
        <v>400000</v>
      </c>
      <c r="M163" s="135">
        <f t="shared" si="43"/>
        <v>400000</v>
      </c>
    </row>
    <row r="164" spans="1:13" ht="23.25" x14ac:dyDescent="0.25">
      <c r="A164" s="61"/>
      <c r="B164" s="100"/>
      <c r="C164" s="101"/>
      <c r="D164" s="102"/>
      <c r="E164" s="103"/>
      <c r="F164" s="104" t="s">
        <v>174</v>
      </c>
      <c r="G164" s="15" t="s">
        <v>18</v>
      </c>
      <c r="H164" s="15" t="s">
        <v>16</v>
      </c>
      <c r="I164" s="15" t="s">
        <v>88</v>
      </c>
      <c r="J164" s="15"/>
      <c r="K164" s="132">
        <f t="shared" si="43"/>
        <v>400000</v>
      </c>
      <c r="L164" s="134">
        <f t="shared" si="43"/>
        <v>400000</v>
      </c>
      <c r="M164" s="135">
        <f t="shared" si="43"/>
        <v>400000</v>
      </c>
    </row>
    <row r="165" spans="1:13" ht="34.5" x14ac:dyDescent="0.25">
      <c r="A165" s="61"/>
      <c r="B165" s="100"/>
      <c r="C165" s="101"/>
      <c r="D165" s="102"/>
      <c r="E165" s="103"/>
      <c r="F165" s="104" t="s">
        <v>173</v>
      </c>
      <c r="G165" s="15" t="s">
        <v>18</v>
      </c>
      <c r="H165" s="15" t="s">
        <v>16</v>
      </c>
      <c r="I165" s="15" t="s">
        <v>89</v>
      </c>
      <c r="J165" s="15"/>
      <c r="K165" s="132">
        <f t="shared" si="43"/>
        <v>400000</v>
      </c>
      <c r="L165" s="134">
        <f t="shared" si="43"/>
        <v>400000</v>
      </c>
      <c r="M165" s="135">
        <f t="shared" si="43"/>
        <v>400000</v>
      </c>
    </row>
    <row r="166" spans="1:13" ht="23.25" x14ac:dyDescent="0.25">
      <c r="A166" s="61"/>
      <c r="B166" s="100"/>
      <c r="C166" s="101"/>
      <c r="D166" s="102"/>
      <c r="E166" s="103"/>
      <c r="F166" s="104" t="s">
        <v>146</v>
      </c>
      <c r="G166" s="15" t="s">
        <v>18</v>
      </c>
      <c r="H166" s="15" t="s">
        <v>16</v>
      </c>
      <c r="I166" s="15" t="s">
        <v>89</v>
      </c>
      <c r="J166" s="15" t="s">
        <v>147</v>
      </c>
      <c r="K166" s="132">
        <f>SUM(K167)</f>
        <v>400000</v>
      </c>
      <c r="L166" s="132">
        <f t="shared" ref="L166:M166" si="44">SUM(L167)</f>
        <v>400000</v>
      </c>
      <c r="M166" s="132">
        <f t="shared" si="44"/>
        <v>400000</v>
      </c>
    </row>
    <row r="167" spans="1:13" ht="23.25" x14ac:dyDescent="0.25">
      <c r="A167" s="61"/>
      <c r="B167" s="100"/>
      <c r="C167" s="101"/>
      <c r="D167" s="102"/>
      <c r="E167" s="103"/>
      <c r="F167" s="169" t="s">
        <v>170</v>
      </c>
      <c r="G167" s="15" t="s">
        <v>18</v>
      </c>
      <c r="H167" s="15" t="s">
        <v>16</v>
      </c>
      <c r="I167" s="15" t="s">
        <v>89</v>
      </c>
      <c r="J167" s="15" t="s">
        <v>169</v>
      </c>
      <c r="K167" s="132">
        <v>400000</v>
      </c>
      <c r="L167" s="134">
        <v>400000</v>
      </c>
      <c r="M167" s="135">
        <v>400000</v>
      </c>
    </row>
    <row r="168" spans="1:13" x14ac:dyDescent="0.25">
      <c r="A168" s="61"/>
      <c r="B168" s="100"/>
      <c r="C168" s="101"/>
      <c r="D168" s="102"/>
      <c r="E168" s="103"/>
      <c r="F168" s="105" t="s">
        <v>39</v>
      </c>
      <c r="G168" s="14" t="s">
        <v>18</v>
      </c>
      <c r="H168" s="14" t="s">
        <v>8</v>
      </c>
      <c r="I168" s="14"/>
      <c r="J168" s="14"/>
      <c r="K168" s="130">
        <f t="shared" ref="K168:M171" si="45">K169</f>
        <v>350000</v>
      </c>
      <c r="L168" s="157">
        <f t="shared" si="45"/>
        <v>350000</v>
      </c>
      <c r="M168" s="158">
        <f t="shared" si="45"/>
        <v>350000</v>
      </c>
    </row>
    <row r="169" spans="1:13" ht="34.5" x14ac:dyDescent="0.25">
      <c r="A169" s="61"/>
      <c r="B169" s="100"/>
      <c r="C169" s="101"/>
      <c r="D169" s="102"/>
      <c r="E169" s="103"/>
      <c r="F169" s="104" t="s">
        <v>172</v>
      </c>
      <c r="G169" s="15" t="s">
        <v>18</v>
      </c>
      <c r="H169" s="15" t="s">
        <v>8</v>
      </c>
      <c r="I169" s="15" t="s">
        <v>87</v>
      </c>
      <c r="J169" s="15"/>
      <c r="K169" s="132">
        <f t="shared" si="45"/>
        <v>350000</v>
      </c>
      <c r="L169" s="134">
        <f t="shared" si="45"/>
        <v>350000</v>
      </c>
      <c r="M169" s="135">
        <f t="shared" si="45"/>
        <v>350000</v>
      </c>
    </row>
    <row r="170" spans="1:13" ht="23.25" x14ac:dyDescent="0.25">
      <c r="A170" s="61"/>
      <c r="B170" s="100"/>
      <c r="C170" s="101"/>
      <c r="D170" s="102"/>
      <c r="E170" s="103"/>
      <c r="F170" s="104" t="s">
        <v>171</v>
      </c>
      <c r="G170" s="15" t="s">
        <v>18</v>
      </c>
      <c r="H170" s="15" t="s">
        <v>8</v>
      </c>
      <c r="I170" s="15" t="s">
        <v>88</v>
      </c>
      <c r="J170" s="15"/>
      <c r="K170" s="132">
        <f t="shared" si="45"/>
        <v>350000</v>
      </c>
      <c r="L170" s="134">
        <f t="shared" si="45"/>
        <v>350000</v>
      </c>
      <c r="M170" s="135">
        <f t="shared" si="45"/>
        <v>350000</v>
      </c>
    </row>
    <row r="171" spans="1:13" ht="34.5" x14ac:dyDescent="0.25">
      <c r="A171" s="61"/>
      <c r="B171" s="100"/>
      <c r="C171" s="101"/>
      <c r="D171" s="102"/>
      <c r="E171" s="103"/>
      <c r="F171" s="104" t="s">
        <v>149</v>
      </c>
      <c r="G171" s="15" t="s">
        <v>18</v>
      </c>
      <c r="H171" s="15" t="s">
        <v>8</v>
      </c>
      <c r="I171" s="15" t="s">
        <v>89</v>
      </c>
      <c r="J171" s="15"/>
      <c r="K171" s="132">
        <f t="shared" si="45"/>
        <v>350000</v>
      </c>
      <c r="L171" s="134">
        <f t="shared" si="45"/>
        <v>350000</v>
      </c>
      <c r="M171" s="135">
        <f t="shared" si="45"/>
        <v>350000</v>
      </c>
    </row>
    <row r="172" spans="1:13" ht="23.25" x14ac:dyDescent="0.25">
      <c r="A172" s="61"/>
      <c r="B172" s="100"/>
      <c r="C172" s="101"/>
      <c r="D172" s="102"/>
      <c r="E172" s="103"/>
      <c r="F172" s="104" t="s">
        <v>146</v>
      </c>
      <c r="G172" s="15" t="s">
        <v>18</v>
      </c>
      <c r="H172" s="15" t="s">
        <v>8</v>
      </c>
      <c r="I172" s="15" t="s">
        <v>89</v>
      </c>
      <c r="J172" s="15" t="s">
        <v>147</v>
      </c>
      <c r="K172" s="132">
        <f>SUM(K173)</f>
        <v>350000</v>
      </c>
      <c r="L172" s="132">
        <f t="shared" ref="L172:M172" si="46">SUM(L173)</f>
        <v>350000</v>
      </c>
      <c r="M172" s="132">
        <f t="shared" si="46"/>
        <v>350000</v>
      </c>
    </row>
    <row r="173" spans="1:13" ht="23.25" x14ac:dyDescent="0.25">
      <c r="A173" s="61"/>
      <c r="B173" s="100"/>
      <c r="C173" s="101"/>
      <c r="D173" s="102"/>
      <c r="E173" s="103"/>
      <c r="F173" s="169" t="s">
        <v>170</v>
      </c>
      <c r="G173" s="15"/>
      <c r="H173" s="15"/>
      <c r="I173" s="15"/>
      <c r="J173" s="15" t="s">
        <v>169</v>
      </c>
      <c r="K173" s="132">
        <v>350000</v>
      </c>
      <c r="L173" s="134">
        <v>350000</v>
      </c>
      <c r="M173" s="135">
        <v>350000</v>
      </c>
    </row>
    <row r="174" spans="1:13" x14ac:dyDescent="0.25">
      <c r="A174" s="61"/>
      <c r="B174" s="201" t="s">
        <v>40</v>
      </c>
      <c r="C174" s="202"/>
      <c r="D174" s="202"/>
      <c r="E174" s="202"/>
      <c r="F174" s="203"/>
      <c r="G174" s="96" t="s">
        <v>12</v>
      </c>
      <c r="H174" s="96"/>
      <c r="I174" s="96"/>
      <c r="J174" s="96"/>
      <c r="K174" s="145">
        <f t="shared" ref="K174:M177" si="47">SUM(K175)</f>
        <v>650000</v>
      </c>
      <c r="L174" s="145">
        <f t="shared" si="47"/>
        <v>485000</v>
      </c>
      <c r="M174" s="146">
        <f t="shared" si="47"/>
        <v>505000</v>
      </c>
    </row>
    <row r="175" spans="1:13" x14ac:dyDescent="0.25">
      <c r="A175" s="65"/>
      <c r="B175" s="186" t="s">
        <v>150</v>
      </c>
      <c r="C175" s="187"/>
      <c r="D175" s="187"/>
      <c r="E175" s="187"/>
      <c r="F175" s="188"/>
      <c r="G175" s="14" t="s">
        <v>12</v>
      </c>
      <c r="H175" s="14" t="s">
        <v>4</v>
      </c>
      <c r="I175" s="14"/>
      <c r="J175" s="14"/>
      <c r="K175" s="130">
        <f t="shared" si="47"/>
        <v>650000</v>
      </c>
      <c r="L175" s="130">
        <f t="shared" si="47"/>
        <v>485000</v>
      </c>
      <c r="M175" s="131">
        <f t="shared" si="47"/>
        <v>505000</v>
      </c>
    </row>
    <row r="176" spans="1:13" x14ac:dyDescent="0.25">
      <c r="A176" s="61"/>
      <c r="B176" s="189" t="s">
        <v>151</v>
      </c>
      <c r="C176" s="190"/>
      <c r="D176" s="190"/>
      <c r="E176" s="190"/>
      <c r="F176" s="191"/>
      <c r="G176" s="15" t="s">
        <v>12</v>
      </c>
      <c r="H176" s="15" t="s">
        <v>4</v>
      </c>
      <c r="I176" s="15" t="s">
        <v>52</v>
      </c>
      <c r="J176" s="15"/>
      <c r="K176" s="132">
        <f t="shared" si="47"/>
        <v>650000</v>
      </c>
      <c r="L176" s="132">
        <f t="shared" si="47"/>
        <v>485000</v>
      </c>
      <c r="M176" s="133">
        <f t="shared" si="47"/>
        <v>505000</v>
      </c>
    </row>
    <row r="177" spans="1:14" ht="33.6" customHeight="1" x14ac:dyDescent="0.25">
      <c r="A177" s="61"/>
      <c r="B177" s="189" t="s">
        <v>152</v>
      </c>
      <c r="C177" s="190"/>
      <c r="D177" s="190"/>
      <c r="E177" s="190"/>
      <c r="F177" s="191"/>
      <c r="G177" s="15" t="s">
        <v>12</v>
      </c>
      <c r="H177" s="15" t="s">
        <v>4</v>
      </c>
      <c r="I177" s="15" t="s">
        <v>54</v>
      </c>
      <c r="J177" s="15"/>
      <c r="K177" s="132">
        <f t="shared" si="47"/>
        <v>650000</v>
      </c>
      <c r="L177" s="132">
        <f t="shared" si="47"/>
        <v>485000</v>
      </c>
      <c r="M177" s="133">
        <f t="shared" si="47"/>
        <v>505000</v>
      </c>
    </row>
    <row r="178" spans="1:14" ht="33.6" customHeight="1" x14ac:dyDescent="0.25">
      <c r="A178" s="192" t="s">
        <v>153</v>
      </c>
      <c r="B178" s="193"/>
      <c r="C178" s="193"/>
      <c r="D178" s="193"/>
      <c r="E178" s="193"/>
      <c r="F178" s="194"/>
      <c r="G178" s="15" t="s">
        <v>12</v>
      </c>
      <c r="H178" s="15" t="s">
        <v>4</v>
      </c>
      <c r="I178" s="15" t="s">
        <v>154</v>
      </c>
      <c r="J178" s="15"/>
      <c r="K178" s="132">
        <f>K179</f>
        <v>650000</v>
      </c>
      <c r="L178" s="132">
        <f>L179</f>
        <v>485000</v>
      </c>
      <c r="M178" s="133">
        <f>M179</f>
        <v>505000</v>
      </c>
    </row>
    <row r="179" spans="1:14" ht="15.75" thickBot="1" x14ac:dyDescent="0.3">
      <c r="A179" s="106"/>
      <c r="B179" s="107"/>
      <c r="C179" s="107"/>
      <c r="D179" s="107"/>
      <c r="E179" s="107"/>
      <c r="F179" s="108" t="s">
        <v>71</v>
      </c>
      <c r="G179" s="109" t="s">
        <v>12</v>
      </c>
      <c r="H179" s="109" t="s">
        <v>4</v>
      </c>
      <c r="I179" s="110" t="s">
        <v>154</v>
      </c>
      <c r="J179" s="110" t="s">
        <v>72</v>
      </c>
      <c r="K179" s="161">
        <v>650000</v>
      </c>
      <c r="L179" s="161">
        <v>485000</v>
      </c>
      <c r="M179" s="162">
        <v>505000</v>
      </c>
    </row>
    <row r="180" spans="1:14" ht="15.75" thickBot="1" x14ac:dyDescent="0.3">
      <c r="A180" s="111"/>
      <c r="B180" s="195" t="s">
        <v>155</v>
      </c>
      <c r="C180" s="196"/>
      <c r="D180" s="196"/>
      <c r="E180" s="196"/>
      <c r="F180" s="197"/>
      <c r="G180" s="112"/>
      <c r="H180" s="112"/>
      <c r="I180" s="112"/>
      <c r="J180" s="112"/>
      <c r="K180" s="163">
        <f>K8+K61+K70+K88+K100+K129+K136+K149+K155+K174</f>
        <v>49759926.300000004</v>
      </c>
      <c r="L180" s="163">
        <f>L8+L61+L70+L88+L100+L129+L136+L149+L155+L174</f>
        <v>41402930.950000003</v>
      </c>
      <c r="M180" s="163">
        <f>M8+M61+M70+M88+M100+M129+M136+M149+M155+M174</f>
        <v>40577544.32</v>
      </c>
      <c r="N180" s="67"/>
    </row>
    <row r="181" spans="1:14" ht="15.75" thickBot="1" x14ac:dyDescent="0.3">
      <c r="A181" s="113"/>
      <c r="B181" s="198" t="s">
        <v>42</v>
      </c>
      <c r="C181" s="199"/>
      <c r="D181" s="199"/>
      <c r="E181" s="199"/>
      <c r="F181" s="200"/>
      <c r="G181" s="114" t="s">
        <v>41</v>
      </c>
      <c r="H181" s="115" t="s">
        <v>41</v>
      </c>
      <c r="I181" s="114" t="s">
        <v>156</v>
      </c>
      <c r="J181" s="114"/>
      <c r="K181" s="164">
        <v>0</v>
      </c>
      <c r="L181" s="165">
        <v>1002351.1</v>
      </c>
      <c r="M181" s="165">
        <v>2118719.25</v>
      </c>
    </row>
    <row r="182" spans="1:14" ht="15.75" thickBot="1" x14ac:dyDescent="0.3">
      <c r="A182" s="181" t="s">
        <v>157</v>
      </c>
      <c r="B182" s="182"/>
      <c r="C182" s="182"/>
      <c r="D182" s="182"/>
      <c r="E182" s="182"/>
      <c r="F182" s="182"/>
      <c r="G182" s="182"/>
      <c r="H182" s="182"/>
      <c r="I182" s="182"/>
      <c r="J182" s="183"/>
      <c r="K182" s="166">
        <f>K180</f>
        <v>49759926.300000004</v>
      </c>
      <c r="L182" s="166">
        <f>L180+L181</f>
        <v>42405282.050000004</v>
      </c>
      <c r="M182" s="166">
        <f>M180+M181</f>
        <v>42696263.57</v>
      </c>
    </row>
    <row r="183" spans="1:14" x14ac:dyDescent="0.25">
      <c r="A183" s="116"/>
      <c r="B183" s="116"/>
      <c r="C183" s="116"/>
      <c r="D183" s="116"/>
      <c r="E183" s="116"/>
      <c r="F183" s="116"/>
      <c r="G183" s="117"/>
      <c r="H183" s="117"/>
      <c r="I183" s="117"/>
      <c r="J183" s="117"/>
      <c r="K183" s="118"/>
      <c r="L183" s="119"/>
      <c r="M183" s="119"/>
    </row>
    <row r="184" spans="1:14" x14ac:dyDescent="0.25">
      <c r="A184" s="116"/>
      <c r="B184" s="116"/>
      <c r="C184" s="116"/>
      <c r="D184" s="116"/>
      <c r="E184" s="116"/>
      <c r="F184" s="1"/>
      <c r="G184" s="2"/>
      <c r="H184" s="2"/>
      <c r="I184" s="2"/>
      <c r="J184" s="117"/>
      <c r="K184" s="171">
        <v>49759926.299999997</v>
      </c>
      <c r="L184" s="170">
        <v>42405282.049999997</v>
      </c>
      <c r="M184" s="172">
        <v>42696263.57</v>
      </c>
    </row>
  </sheetData>
  <mergeCells count="81">
    <mergeCell ref="M6:M7"/>
    <mergeCell ref="A8:F8"/>
    <mergeCell ref="B4:M4"/>
    <mergeCell ref="J5:M5"/>
    <mergeCell ref="A15:F15"/>
    <mergeCell ref="F6:F7"/>
    <mergeCell ref="G6:J6"/>
    <mergeCell ref="K6:K7"/>
    <mergeCell ref="L6:L7"/>
    <mergeCell ref="A9:F9"/>
    <mergeCell ref="A10:F10"/>
    <mergeCell ref="A11:F11"/>
    <mergeCell ref="A12:F12"/>
    <mergeCell ref="A14:F14"/>
    <mergeCell ref="A16:F16"/>
    <mergeCell ref="A17:F17"/>
    <mergeCell ref="A31:F31"/>
    <mergeCell ref="A32:F32"/>
    <mergeCell ref="A33:F33"/>
    <mergeCell ref="B63:F63"/>
    <mergeCell ref="A34:F34"/>
    <mergeCell ref="A36:F36"/>
    <mergeCell ref="A37:F37"/>
    <mergeCell ref="A38:F38"/>
    <mergeCell ref="A39:F39"/>
    <mergeCell ref="A41:F41"/>
    <mergeCell ref="B53:F53"/>
    <mergeCell ref="B54:F54"/>
    <mergeCell ref="B55:F55"/>
    <mergeCell ref="A61:F61"/>
    <mergeCell ref="B62:F62"/>
    <mergeCell ref="A100:F100"/>
    <mergeCell ref="B64:F64"/>
    <mergeCell ref="B65:F65"/>
    <mergeCell ref="A70:F70"/>
    <mergeCell ref="A72:F72"/>
    <mergeCell ref="A73:F73"/>
    <mergeCell ref="A88:F88"/>
    <mergeCell ref="A94:F94"/>
    <mergeCell ref="A95:F95"/>
    <mergeCell ref="A96:F96"/>
    <mergeCell ref="A97:F97"/>
    <mergeCell ref="A98:F98"/>
    <mergeCell ref="B137:F137"/>
    <mergeCell ref="B107:F107"/>
    <mergeCell ref="B108:F108"/>
    <mergeCell ref="B109:F109"/>
    <mergeCell ref="A110:F110"/>
    <mergeCell ref="A111:F111"/>
    <mergeCell ref="A112:F112"/>
    <mergeCell ref="B115:F115"/>
    <mergeCell ref="A116:F116"/>
    <mergeCell ref="B121:F121"/>
    <mergeCell ref="A122:F122"/>
    <mergeCell ref="A136:F136"/>
    <mergeCell ref="B151:F151"/>
    <mergeCell ref="B152:F152"/>
    <mergeCell ref="B153:F153"/>
    <mergeCell ref="B154:F154"/>
    <mergeCell ref="B138:F138"/>
    <mergeCell ref="A139:F139"/>
    <mergeCell ref="B144:F144"/>
    <mergeCell ref="B145:F145"/>
    <mergeCell ref="B146:F146"/>
    <mergeCell ref="A147:F147"/>
    <mergeCell ref="A182:J182"/>
    <mergeCell ref="F2:M2"/>
    <mergeCell ref="B175:F175"/>
    <mergeCell ref="B176:F176"/>
    <mergeCell ref="B177:F177"/>
    <mergeCell ref="A178:F178"/>
    <mergeCell ref="B180:F180"/>
    <mergeCell ref="B181:F181"/>
    <mergeCell ref="B155:F155"/>
    <mergeCell ref="B156:F156"/>
    <mergeCell ref="B157:F157"/>
    <mergeCell ref="B158:F158"/>
    <mergeCell ref="B159:F159"/>
    <mergeCell ref="B174:F174"/>
    <mergeCell ref="A149:F149"/>
    <mergeCell ref="B150:F150"/>
  </mergeCells>
  <pageMargins left="0.70866141732283472" right="0.11811023622047245" top="0.35433070866141736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2023-08-18T06:35:58Z</dcterms:modified>
</cp:coreProperties>
</file>