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90"/>
  </bookViews>
  <sheets>
    <sheet name="Прил 4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9" i="12" l="1"/>
  <c r="N178" i="12" s="1"/>
  <c r="N177" i="12" s="1"/>
  <c r="N176" i="12" s="1"/>
  <c r="N175" i="12" s="1"/>
  <c r="M179" i="12"/>
  <c r="M178" i="12" s="1"/>
  <c r="M177" i="12" s="1"/>
  <c r="M176" i="12" s="1"/>
  <c r="M175" i="12" s="1"/>
  <c r="L179" i="12"/>
  <c r="L178" i="12"/>
  <c r="L177" i="12" s="1"/>
  <c r="L176" i="12" s="1"/>
  <c r="L175" i="12" s="1"/>
  <c r="N173" i="12"/>
  <c r="N172" i="12" s="1"/>
  <c r="N171" i="12" s="1"/>
  <c r="N170" i="12" s="1"/>
  <c r="N169" i="12" s="1"/>
  <c r="M173" i="12"/>
  <c r="L173" i="12"/>
  <c r="L172" i="12" s="1"/>
  <c r="L171" i="12" s="1"/>
  <c r="L170" i="12" s="1"/>
  <c r="L169" i="12" s="1"/>
  <c r="M172" i="12"/>
  <c r="M171" i="12" s="1"/>
  <c r="M170" i="12" s="1"/>
  <c r="M169" i="12" s="1"/>
  <c r="N167" i="12"/>
  <c r="M167" i="12"/>
  <c r="M166" i="12" s="1"/>
  <c r="M165" i="12" s="1"/>
  <c r="M164" i="12" s="1"/>
  <c r="M163" i="12" s="1"/>
  <c r="L167" i="12"/>
  <c r="N166" i="12"/>
  <c r="N165" i="12" s="1"/>
  <c r="N164" i="12" s="1"/>
  <c r="N163" i="12" s="1"/>
  <c r="L166" i="12"/>
  <c r="L165" i="12" s="1"/>
  <c r="L164" i="12" s="1"/>
  <c r="L163" i="12" s="1"/>
  <c r="N161" i="12"/>
  <c r="N160" i="12" s="1"/>
  <c r="N159" i="12" s="1"/>
  <c r="N158" i="12" s="1"/>
  <c r="N157" i="12" s="1"/>
  <c r="M161" i="12"/>
  <c r="L161" i="12"/>
  <c r="M160" i="12"/>
  <c r="M159" i="12" s="1"/>
  <c r="M158" i="12" s="1"/>
  <c r="M157" i="12" s="1"/>
  <c r="L160" i="12"/>
  <c r="L159" i="12" s="1"/>
  <c r="L158" i="12" s="1"/>
  <c r="L157" i="12" s="1"/>
  <c r="N154" i="12"/>
  <c r="N153" i="12" s="1"/>
  <c r="N152" i="12" s="1"/>
  <c r="N151" i="12" s="1"/>
  <c r="N150" i="12" s="1"/>
  <c r="M154" i="12"/>
  <c r="L154" i="12"/>
  <c r="L153" i="12" s="1"/>
  <c r="L152" i="12" s="1"/>
  <c r="L151" i="12" s="1"/>
  <c r="L150" i="12" s="1"/>
  <c r="M153" i="12"/>
  <c r="M152" i="12" s="1"/>
  <c r="M151" i="12" s="1"/>
  <c r="M150" i="12" s="1"/>
  <c r="N148" i="12"/>
  <c r="N147" i="12" s="1"/>
  <c r="N146" i="12" s="1"/>
  <c r="N145" i="12" s="1"/>
  <c r="M148" i="12"/>
  <c r="L148" i="12"/>
  <c r="L147" i="12" s="1"/>
  <c r="L146" i="12" s="1"/>
  <c r="L145" i="12" s="1"/>
  <c r="M147" i="12"/>
  <c r="M146" i="12"/>
  <c r="M145" i="12" s="1"/>
  <c r="N143" i="12"/>
  <c r="M143" i="12"/>
  <c r="M141" i="12" s="1"/>
  <c r="M140" i="12" s="1"/>
  <c r="M139" i="12" s="1"/>
  <c r="M138" i="12" s="1"/>
  <c r="M137" i="12" s="1"/>
  <c r="L143" i="12"/>
  <c r="N141" i="12"/>
  <c r="N140" i="12" s="1"/>
  <c r="N139" i="12" s="1"/>
  <c r="N138" i="12" s="1"/>
  <c r="L141" i="12"/>
  <c r="L140" i="12" s="1"/>
  <c r="L139" i="12" s="1"/>
  <c r="L138" i="12" s="1"/>
  <c r="N135" i="12"/>
  <c r="N134" i="12" s="1"/>
  <c r="N133" i="12" s="1"/>
  <c r="N132" i="12" s="1"/>
  <c r="N131" i="12" s="1"/>
  <c r="N130" i="12" s="1"/>
  <c r="M135" i="12"/>
  <c r="M134" i="12" s="1"/>
  <c r="M133" i="12" s="1"/>
  <c r="M132" i="12" s="1"/>
  <c r="M131" i="12" s="1"/>
  <c r="M130" i="12" s="1"/>
  <c r="L135" i="12"/>
  <c r="L134" i="12" s="1"/>
  <c r="L133" i="12" s="1"/>
  <c r="L132" i="12" s="1"/>
  <c r="L131" i="12" s="1"/>
  <c r="L130" i="12" s="1"/>
  <c r="N128" i="12"/>
  <c r="M128" i="12"/>
  <c r="M127" i="12" s="1"/>
  <c r="M126" i="12" s="1"/>
  <c r="M125" i="12" s="1"/>
  <c r="L128" i="12"/>
  <c r="N127" i="12"/>
  <c r="N126" i="12" s="1"/>
  <c r="N125" i="12" s="1"/>
  <c r="L127" i="12"/>
  <c r="L126" i="12"/>
  <c r="L125" i="12" s="1"/>
  <c r="N124" i="12"/>
  <c r="N123" i="12" s="1"/>
  <c r="N122" i="12" s="1"/>
  <c r="M124" i="12"/>
  <c r="M123" i="12" s="1"/>
  <c r="M122" i="12" s="1"/>
  <c r="L123" i="12"/>
  <c r="L122" i="12" s="1"/>
  <c r="N120" i="12"/>
  <c r="N119" i="12" s="1"/>
  <c r="M120" i="12"/>
  <c r="L120" i="12"/>
  <c r="L119" i="12" s="1"/>
  <c r="M119" i="12"/>
  <c r="N117" i="12"/>
  <c r="N116" i="12" s="1"/>
  <c r="M117" i="12"/>
  <c r="L117" i="12"/>
  <c r="L116" i="12" s="1"/>
  <c r="M116" i="12"/>
  <c r="N112" i="12"/>
  <c r="L112" i="12"/>
  <c r="M112" i="12"/>
  <c r="N106" i="12"/>
  <c r="M106" i="12"/>
  <c r="M105" i="12" s="1"/>
  <c r="M104" i="12" s="1"/>
  <c r="M103" i="12" s="1"/>
  <c r="M102" i="12" s="1"/>
  <c r="L106" i="12"/>
  <c r="N105" i="12"/>
  <c r="N104" i="12" s="1"/>
  <c r="N103" i="12" s="1"/>
  <c r="N102" i="12" s="1"/>
  <c r="L105" i="12"/>
  <c r="L104" i="12" s="1"/>
  <c r="L103" i="12"/>
  <c r="L102" i="12" s="1"/>
  <c r="N99" i="12"/>
  <c r="M99" i="12"/>
  <c r="M98" i="12" s="1"/>
  <c r="M97" i="12" s="1"/>
  <c r="M96" i="12" s="1"/>
  <c r="M95" i="12" s="1"/>
  <c r="L99" i="12"/>
  <c r="N98" i="12"/>
  <c r="N97" i="12" s="1"/>
  <c r="L98" i="12"/>
  <c r="L97" i="12" s="1"/>
  <c r="L96" i="12" s="1"/>
  <c r="L95" i="12" s="1"/>
  <c r="N96" i="12"/>
  <c r="N95" i="12" s="1"/>
  <c r="N93" i="12"/>
  <c r="N92" i="12" s="1"/>
  <c r="M93" i="12"/>
  <c r="L93" i="12"/>
  <c r="L92" i="12" s="1"/>
  <c r="L91" i="12" s="1"/>
  <c r="L90" i="12" s="1"/>
  <c r="L89" i="12" s="1"/>
  <c r="M92" i="12"/>
  <c r="M91" i="12" s="1"/>
  <c r="M90" i="12" s="1"/>
  <c r="N91" i="12"/>
  <c r="N90" i="12" s="1"/>
  <c r="N87" i="12"/>
  <c r="M87" i="12"/>
  <c r="M86" i="12" s="1"/>
  <c r="L87" i="12"/>
  <c r="N86" i="12"/>
  <c r="N85" i="12" s="1"/>
  <c r="N84" i="12" s="1"/>
  <c r="L86" i="12"/>
  <c r="L85" i="12" s="1"/>
  <c r="L84" i="12" s="1"/>
  <c r="M85" i="12"/>
  <c r="M84" i="12" s="1"/>
  <c r="N82" i="12"/>
  <c r="M82" i="12"/>
  <c r="M81" i="12" s="1"/>
  <c r="L82" i="12"/>
  <c r="N81" i="12"/>
  <c r="N80" i="12" s="1"/>
  <c r="N79" i="12" s="1"/>
  <c r="N78" i="12" s="1"/>
  <c r="L81" i="12"/>
  <c r="L80" i="12" s="1"/>
  <c r="L79" i="12" s="1"/>
  <c r="L78" i="12" s="1"/>
  <c r="M80" i="12"/>
  <c r="M79" i="12" s="1"/>
  <c r="M78" i="12" s="1"/>
  <c r="N76" i="12"/>
  <c r="N75" i="12" s="1"/>
  <c r="N74" i="12" s="1"/>
  <c r="N73" i="12" s="1"/>
  <c r="M76" i="12"/>
  <c r="L76" i="12"/>
  <c r="L75" i="12" s="1"/>
  <c r="L74" i="12" s="1"/>
  <c r="L73" i="12" s="1"/>
  <c r="L72" i="12" s="1"/>
  <c r="M75" i="12"/>
  <c r="M74" i="12" s="1"/>
  <c r="M73" i="12" s="1"/>
  <c r="M72" i="12" s="1"/>
  <c r="N72" i="12"/>
  <c r="N67" i="12"/>
  <c r="N66" i="12" s="1"/>
  <c r="N65" i="12" s="1"/>
  <c r="N64" i="12" s="1"/>
  <c r="N63" i="12" s="1"/>
  <c r="N62" i="12" s="1"/>
  <c r="M67" i="12"/>
  <c r="L67" i="12"/>
  <c r="L66" i="12" s="1"/>
  <c r="L65" i="12" s="1"/>
  <c r="L64" i="12" s="1"/>
  <c r="L63" i="12" s="1"/>
  <c r="L62" i="12" s="1"/>
  <c r="M66" i="12"/>
  <c r="M65" i="12" s="1"/>
  <c r="M64" i="12" s="1"/>
  <c r="M63" i="12" s="1"/>
  <c r="M62" i="12" s="1"/>
  <c r="N59" i="12"/>
  <c r="M59" i="12"/>
  <c r="L59" i="12"/>
  <c r="N57" i="12"/>
  <c r="M57" i="12"/>
  <c r="L57" i="12"/>
  <c r="L56" i="12" s="1"/>
  <c r="L55" i="12" s="1"/>
  <c r="L54" i="12" s="1"/>
  <c r="N50" i="12"/>
  <c r="N49" i="12" s="1"/>
  <c r="N48" i="12" s="1"/>
  <c r="M50" i="12"/>
  <c r="M49" i="12" s="1"/>
  <c r="M48" i="12" s="1"/>
  <c r="L50" i="12"/>
  <c r="L49" i="12" s="1"/>
  <c r="L48" i="12" s="1"/>
  <c r="N46" i="12"/>
  <c r="N45" i="12" s="1"/>
  <c r="N44" i="12" s="1"/>
  <c r="N43" i="12" s="1"/>
  <c r="M46" i="12"/>
  <c r="M45" i="12" s="1"/>
  <c r="M44" i="12" s="1"/>
  <c r="M43" i="12" s="1"/>
  <c r="L46" i="12"/>
  <c r="L45" i="12" s="1"/>
  <c r="L44" i="12" s="1"/>
  <c r="L43" i="12" s="1"/>
  <c r="N40" i="12"/>
  <c r="N39" i="12" s="1"/>
  <c r="N38" i="12" s="1"/>
  <c r="N37" i="12" s="1"/>
  <c r="M40" i="12"/>
  <c r="M39" i="12" s="1"/>
  <c r="M38" i="12" s="1"/>
  <c r="M37" i="12" s="1"/>
  <c r="L40" i="12"/>
  <c r="L39" i="12" s="1"/>
  <c r="L38" i="12" s="1"/>
  <c r="L37" i="12" s="1"/>
  <c r="N35" i="12"/>
  <c r="N34" i="12" s="1"/>
  <c r="N33" i="12" s="1"/>
  <c r="N32" i="12" s="1"/>
  <c r="M35" i="12"/>
  <c r="M34" i="12" s="1"/>
  <c r="M33" i="12" s="1"/>
  <c r="L35" i="12"/>
  <c r="L34" i="12" s="1"/>
  <c r="L33" i="12" s="1"/>
  <c r="L32" i="12" s="1"/>
  <c r="M32" i="12"/>
  <c r="N30" i="12"/>
  <c r="N29" i="12" s="1"/>
  <c r="N28" i="12" s="1"/>
  <c r="N27" i="12" s="1"/>
  <c r="M30" i="12"/>
  <c r="M29" i="12" s="1"/>
  <c r="M28" i="12" s="1"/>
  <c r="M27" i="12" s="1"/>
  <c r="L30" i="12"/>
  <c r="L29" i="12" s="1"/>
  <c r="L28" i="12" s="1"/>
  <c r="L27" i="12" s="1"/>
  <c r="N24" i="12"/>
  <c r="N23" i="12" s="1"/>
  <c r="N22" i="12" s="1"/>
  <c r="N16" i="12" s="1"/>
  <c r="N15" i="12" s="1"/>
  <c r="M24" i="12"/>
  <c r="M23" i="12" s="1"/>
  <c r="M22" i="12" s="1"/>
  <c r="L24" i="12"/>
  <c r="L23" i="12" s="1"/>
  <c r="L22" i="12" s="1"/>
  <c r="N19" i="12"/>
  <c r="N18" i="12" s="1"/>
  <c r="N17" i="12" s="1"/>
  <c r="M19" i="12"/>
  <c r="M18" i="12" s="1"/>
  <c r="M17" i="12" s="1"/>
  <c r="L19" i="12"/>
  <c r="L18" i="12"/>
  <c r="L17" i="12" s="1"/>
  <c r="N13" i="12"/>
  <c r="N12" i="12" s="1"/>
  <c r="N11" i="12" s="1"/>
  <c r="N10" i="12" s="1"/>
  <c r="M13" i="12"/>
  <c r="M12" i="12" s="1"/>
  <c r="M11" i="12" s="1"/>
  <c r="L13" i="12"/>
  <c r="L12" i="12" s="1"/>
  <c r="L11" i="12" s="1"/>
  <c r="L10" i="12" s="1"/>
  <c r="M10" i="12"/>
  <c r="M16" i="12" l="1"/>
  <c r="M15" i="12" s="1"/>
  <c r="L42" i="12"/>
  <c r="M71" i="12"/>
  <c r="L137" i="12"/>
  <c r="N137" i="12"/>
  <c r="M56" i="12"/>
  <c r="M55" i="12" s="1"/>
  <c r="M54" i="12" s="1"/>
  <c r="M42" i="12" s="1"/>
  <c r="N56" i="12"/>
  <c r="N55" i="12" s="1"/>
  <c r="N54" i="12" s="1"/>
  <c r="N42" i="12" s="1"/>
  <c r="N9" i="12" s="1"/>
  <c r="N71" i="12"/>
  <c r="M89" i="12"/>
  <c r="L111" i="12"/>
  <c r="L110" i="12" s="1"/>
  <c r="L109" i="12" s="1"/>
  <c r="L101" i="12" s="1"/>
  <c r="M156" i="12"/>
  <c r="L71" i="12"/>
  <c r="M9" i="12"/>
  <c r="N111" i="12"/>
  <c r="N110" i="12" s="1"/>
  <c r="N109" i="12" s="1"/>
  <c r="N101" i="12" s="1"/>
  <c r="L156" i="12"/>
  <c r="L16" i="12"/>
  <c r="L15" i="12" s="1"/>
  <c r="N89" i="12"/>
  <c r="M111" i="12"/>
  <c r="M110" i="12" s="1"/>
  <c r="M109" i="12" s="1"/>
  <c r="M101" i="12" s="1"/>
  <c r="N156" i="12"/>
  <c r="N181" i="12" l="1"/>
  <c r="N183" i="12" s="1"/>
  <c r="L9" i="12"/>
  <c r="L181" i="12" s="1"/>
  <c r="L183" i="12" s="1"/>
  <c r="M181" i="12"/>
  <c r="M183" i="12" s="1"/>
</calcChain>
</file>

<file path=xl/sharedStrings.xml><?xml version="1.0" encoding="utf-8"?>
<sst xmlns="http://schemas.openxmlformats.org/spreadsheetml/2006/main" count="702" uniqueCount="207">
  <si>
    <t>Код классификации</t>
  </si>
  <si>
    <t>рублей</t>
  </si>
  <si>
    <t>Наименование</t>
  </si>
  <si>
    <t>Раздел</t>
  </si>
  <si>
    <t>01</t>
  </si>
  <si>
    <t>02</t>
  </si>
  <si>
    <t>04</t>
  </si>
  <si>
    <t>Обеспечение деятельности финансовых,налоговых и таможенных органов и органов финансового(финансового-бюджетного надзора)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</si>
  <si>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</si>
  <si>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</si>
  <si>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</si>
  <si>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</si>
  <si>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</si>
  <si>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</si>
  <si>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</si>
  <si>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</si>
  <si>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03</t>
  </si>
  <si>
    <t>Национальная безопасность и правоохранительная деятельность</t>
  </si>
  <si>
    <t>10</t>
  </si>
  <si>
    <t>14</t>
  </si>
  <si>
    <t>Национальная экономика</t>
  </si>
  <si>
    <t>Дорожное хозяйство(дорожные фонды)</t>
  </si>
  <si>
    <t>09</t>
  </si>
  <si>
    <t>Другие вопросы в области национальной экономики</t>
  </si>
  <si>
    <t>12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</si>
  <si>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</si>
  <si>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</si>
  <si>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</si>
  <si>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</si>
  <si>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</si>
  <si>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охране окружающей среды</t>
  </si>
  <si>
    <t>Образование</t>
  </si>
  <si>
    <t>Молодёжная политика и оздоровление детей</t>
  </si>
  <si>
    <t>Профессиональная подготовка,переподготовка и повышение квалификации</t>
  </si>
  <si>
    <t>Культура и кинематография</t>
  </si>
  <si>
    <t>08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</si>
  <si>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</si>
  <si>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</si>
  <si>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</si>
  <si>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политике</t>
  </si>
  <si>
    <t>Физическая культура и спорт</t>
  </si>
  <si>
    <t>99</t>
  </si>
  <si>
    <t>Условно утверждённые расходы</t>
  </si>
  <si>
    <t>Подраздел</t>
  </si>
  <si>
    <t>Целевая статья</t>
  </si>
  <si>
    <t>Группа,подгруппа видов расходов</t>
  </si>
  <si>
    <t>Общегосударственные вопросы</t>
  </si>
  <si>
    <t xml:space="preserve">01 </t>
  </si>
  <si>
    <t>Функционирование высшего должностного лица субъекта Российской Федерации и органа муниципального образования</t>
  </si>
  <si>
    <t>Обеспечение функциии Собрания депутатов</t>
  </si>
  <si>
    <t>99 0 00 00000</t>
  </si>
  <si>
    <t>Глава муниципального образования</t>
  </si>
  <si>
    <t>99 9 00 00000</t>
  </si>
  <si>
    <t>Расходы на выплаты по оплате работников органов местного самоуправления в рамках непрограмного направления деятельности"Обеспечение функционирования собрания депутатов муниципального образования  "</t>
  </si>
  <si>
    <t>99 9 00 00110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</si>
  <si>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</si>
  <si>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</si>
  <si>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</si>
  <si>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</t>
  </si>
  <si>
    <t>Аппарат администрации</t>
  </si>
  <si>
    <t>Расходы на выплаты по оплате труда работников органов местного самоуправления  в рамках непрограмного направления деятельности "Обеспечение функционирования администрации муниципального образования"</t>
  </si>
  <si>
    <t>Иные закупки товаров,работ и услуг для обеспечения государственных(муниципальных) нужд</t>
  </si>
  <si>
    <t>240</t>
  </si>
  <si>
    <t>Глава администрации</t>
  </si>
  <si>
    <t>Расходы на выплаты по оплате труда работников органов местного самоуправления в рамках непрограмного направления деятельности "Обеспечение функционирования администрации муниципального образования"</t>
  </si>
  <si>
    <t>Непрограмные расходы в области финансового(финансового-бюджетного)надзора(контроля) в соответствии с бюджетным законодательством</t>
  </si>
  <si>
    <t>Иные непрограмные мероприятия</t>
  </si>
  <si>
    <t>Расходы на функции финансового(финансового-бюджетного)надзора(контроля) в соответствии с бюджетным законодательством в рамках непрограмного направления деятельности</t>
  </si>
  <si>
    <t>99 9 00 22010</t>
  </si>
  <si>
    <t>Иные межбюджетные трансферты</t>
  </si>
  <si>
    <t>540</t>
  </si>
  <si>
    <t>Обеспечение проведения выборов и референдумов в поселениях Заокского района</t>
  </si>
  <si>
    <t>Расходы на проведение выборов  в законодательные( представительные) органы поселений Заокского района</t>
  </si>
  <si>
    <t>Расходы на проведение выборов в Собрания депутатов  Заокского района в рамках непрограмного направления деятельности"Обеспечение проведения выборов и референдумов в поселениях Заокского района"</t>
  </si>
  <si>
    <t>99 9 00 22020</t>
  </si>
  <si>
    <t>Иные закупки товаров,работ и услуг для обеспечения государственных (муниципальных) нужд</t>
  </si>
  <si>
    <t>Резервные фонды местных администраций</t>
  </si>
  <si>
    <t>Управление резервным фондом администрации в рамках непрограмного направления деятельности "Резервные фонды"</t>
  </si>
  <si>
    <t>99 9 00 22030</t>
  </si>
  <si>
    <t>01 0 00 00000</t>
  </si>
  <si>
    <t>01 1 00 00000</t>
  </si>
  <si>
    <t>01 1 00 21010</t>
  </si>
  <si>
    <t>02 0 00 00000</t>
  </si>
  <si>
    <t>02 1 00 00000</t>
  </si>
  <si>
    <t>02 1 00 21020</t>
  </si>
  <si>
    <t>03 0 00 00000</t>
  </si>
  <si>
    <t>03 1 00 00000</t>
  </si>
  <si>
    <t>03 1 00 21030</t>
  </si>
  <si>
    <t>Уплата налогов,сборов и иных платежей</t>
  </si>
  <si>
    <t>99 9 00 22040</t>
  </si>
  <si>
    <t>Мобилизационная и вневойсковая подготовка</t>
  </si>
  <si>
    <t>Непрограмные расходы</t>
  </si>
  <si>
    <t>Осуществление первичного воинского учета на территориях,где отсутствуют военные комиссариаты по иным непрограмным мероприятиям в рамках непрограмных расходов</t>
  </si>
  <si>
    <t>99 9 00 51180</t>
  </si>
  <si>
    <t xml:space="preserve">03 </t>
  </si>
  <si>
    <t>Защита населения и территории от чрезвычайных ситуаций природного и техногенного характера,пожарная безопасность</t>
  </si>
  <si>
    <t>04 0 00 00000</t>
  </si>
  <si>
    <t>04 1 00 00000</t>
  </si>
  <si>
    <t>04 1 00 21040</t>
  </si>
  <si>
    <t>04 1  00 21040</t>
  </si>
  <si>
    <t>Другие вопросы  в области национальной и правоохранительной деятельности</t>
  </si>
  <si>
    <t>05 0 00 00000</t>
  </si>
  <si>
    <t>05 1 00 00000</t>
  </si>
  <si>
    <t>05 1 00 21050</t>
  </si>
  <si>
    <t>Муниципальная программа</t>
  </si>
  <si>
    <t>06 0 00 00000</t>
  </si>
  <si>
    <t>06 1 00 00000</t>
  </si>
  <si>
    <t>06 1 00  21060</t>
  </si>
  <si>
    <t xml:space="preserve">04 </t>
  </si>
  <si>
    <t>Содержание автомобильнх дорог и инжинерных сооружений на них в границах городских округов и поселений в рамках благоустройства</t>
  </si>
  <si>
    <t>07 0 00 00000</t>
  </si>
  <si>
    <t>Содержание автомобильнх дорог и инжинерных сооружений на них в границах городских округов и поселений в рамках благоустройства непрограмного напрвления деятельности</t>
  </si>
  <si>
    <t>07 4 00 00000</t>
  </si>
  <si>
    <t xml:space="preserve">Мероприятия по очистке дорог от снега на территории муниципального образования Страховское Заокского района </t>
  </si>
  <si>
    <t>07 4 00 21070</t>
  </si>
  <si>
    <t>Мероприятия в области строительства,архитектуры и градостроительства</t>
  </si>
  <si>
    <t>Межевание границ земельных участков на территории муниципального образования Страховское Заокского района  в рамках непрограмного направления деятельности</t>
  </si>
  <si>
    <t>Мероприятия по межеванию земельных участков находящихся на территории муниципального образования Страховское Заокского района</t>
  </si>
  <si>
    <t>99 9 00 22050</t>
  </si>
  <si>
    <t>Жилищно-коммунальное хозяйство</t>
  </si>
  <si>
    <t xml:space="preserve">05 </t>
  </si>
  <si>
    <t>07 1 00 21070</t>
  </si>
  <si>
    <t>07 2 00 21070</t>
  </si>
  <si>
    <t>07 3 00 21070</t>
  </si>
  <si>
    <t>Другие вопросы  в области жилищно-коммунального хозяйства</t>
  </si>
  <si>
    <t>Непрограмные расходы в области жилищно-коммунального  хозяйства</t>
  </si>
  <si>
    <t>Иные непрограмные мероприятия в области жилищно-коммунального хозяйства</t>
  </si>
  <si>
    <t>Расходы по иным непрограмным мероприятиям в рамках непрограмных расходов в области жилищно-коммунального хозяйства</t>
  </si>
  <si>
    <t>99 9 00 22060</t>
  </si>
  <si>
    <t>08 0 00 00000</t>
  </si>
  <si>
    <t>08 1 00 00000</t>
  </si>
  <si>
    <t>08 1 00 21080</t>
  </si>
  <si>
    <t>Организационно - воспитательная работа с молодёжью</t>
  </si>
  <si>
    <t>Мероприятия в области оганизационно воспитательной работе с молодежью в рамках непрограмного направления деятельности"Органзационно-воспитательная работа с молодежью"</t>
  </si>
  <si>
    <t>Реализация мероприятий в области оганизационно-воспитательной работы с молодежью в рамках непрограмного направления днятельности "Организационно-воспитательная работа с молодежью"</t>
  </si>
  <si>
    <t>99 9 00 22090</t>
  </si>
  <si>
    <t>Организация и осуществление мероприятий по работе с детьми и молодежью,организация досуга и обеспечение населения услугами культуры</t>
  </si>
  <si>
    <t>Обеспечение деятельности учреждений осуществляющих работу по обеспечению населения в рамках непрограмного направления деятельности"Организация и осуществление мероприятий по работе с детьми и молодежью,организация досуга и обеспечение населения услугами культуры"</t>
  </si>
  <si>
    <t>Расходы на обеспечение деятельности(оказание услуг) муниципальных учреждений в рамках непрограмного направления деятельности "Организация и осуществление мероприятий по работе с детьми и молодежью,организация досуга и обеспечение населения услугами культуры"</t>
  </si>
  <si>
    <t>99 9 00 22100</t>
  </si>
  <si>
    <t>Иные межбюджетные трансферты в район</t>
  </si>
  <si>
    <t xml:space="preserve"> Социальная поддаржка населения муниципального образования</t>
  </si>
  <si>
    <t>Доплата к пенсии муниципальным служащим в рамках непрограмного направления деятельности"Социальная поддержка населения муниципального образования"</t>
  </si>
  <si>
    <t>99 9 00 71020</t>
  </si>
  <si>
    <t>Социальные выплаты гражданам,кроме публичных нормативных социальных выплат</t>
  </si>
  <si>
    <t>320</t>
  </si>
  <si>
    <t>Социальное обеспечение населению</t>
  </si>
  <si>
    <t>Мероприятия в рамках программы"По работе с населением муниципального образования Страховское Заокского района 2022-2024 годы"</t>
  </si>
  <si>
    <t xml:space="preserve">Физическая культура 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</si>
  <si>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</si>
  <si>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 в рамках непрограмного направления деятельности"Физическая культура"</t>
  </si>
  <si>
    <t>Реализация мероприятий в области здравоохранения,спорта и физической культуры,туризма в рамках непрограмного направления днятельности "Физическая культура"</t>
  </si>
  <si>
    <t>99 9 00 22110</t>
  </si>
  <si>
    <t>Итого по расходам</t>
  </si>
  <si>
    <t>99 9 00 99990</t>
  </si>
  <si>
    <t>ВСЕГО:</t>
  </si>
  <si>
    <t>121</t>
  </si>
  <si>
    <t>129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</si>
  <si>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</si>
  <si>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</si>
  <si>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880</t>
  </si>
  <si>
    <t>Специальные расходы</t>
  </si>
  <si>
    <t>242</t>
  </si>
  <si>
    <t>Закупка товаров, работ, услуг в сфере информационно-коммуникационных технологий</t>
  </si>
  <si>
    <t>Прочая закупка товаров, работ и услуг</t>
  </si>
  <si>
    <t>244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</si>
  <si>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</si>
  <si>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321</t>
  </si>
  <si>
    <t>Пособия, компенсации и иные социальные выплаты гражданам, кроме публичных нормативных обязательств</t>
  </si>
  <si>
    <t>Программа "По работе с населением муниципального образования Страховское Заокского района на 2023-2025 годы"</t>
  </si>
  <si>
    <t>Муниципальная программа "По работе с населением муниципального образования Страховское Заокского района на  2023-2025 годы</t>
  </si>
  <si>
    <t>Мероприятия в рамках программы"По работе с населением муниципального образования Страховское Заокского района  2023-2025 годы"</t>
  </si>
  <si>
    <t>Программа "По работе с населением муниципального образования Страховское Заокского района на  2023-2025 годы"</t>
  </si>
  <si>
    <t>Мероприятия в рамках программы " Повышение квалификации муниципальных служащих и работников,занимающих должности,не отнесенные к должностям муниципальной службы муниципального образования Страховское Заокского района на  2023-2025 годы"</t>
  </si>
  <si>
    <t>Программа"Повышение квалификации муниципальных служащих и работников,занимающих должности,не отнесенные к должностям муниципальной службы муниципального образования Страховское Заокского района на  2023-2025 годы"</t>
  </si>
  <si>
    <t>Мероприятия по муниципальной программе"Благоустройство территории муниципального образования Страховское Заокского района на  2023-2025 годы"(борьба с борщевиком)</t>
  </si>
  <si>
    <t>Муниципальная программа"Благоустройство территории муниципального образования Страховское Заокского района на  2023-2025 годы"</t>
  </si>
  <si>
    <t>Мероприятия по уходу пешеходных дорожек и тротуаров,приобретений елей,гирлянд и украшений к новогодним мероприятиям,побелка стволов деревьев и бордюров,уборка крупногабаритного мусора,борьба с борщевиком,установка урн,установка лавочек и спортивных площадок,устройство контейнерных площадок для вывоза мусора,ремонт и содержание детских площадок,строительство спортивных площадок,ремонт тротуаров,погребение неопознанных трупов не имеющих родственников в рамках программы"Благоустройство территории МО Страховское Заокского района на  2023-2025 годы"("Прочие мероприятия по благоустройству муниципального образования Страховское Заокского района")</t>
  </si>
  <si>
    <t>Мероприятия по ремонту памятников павшим воинам и воинских захоронений,по содержанию мест захоронений в муниципальном образовании Страховское Заокского района в рамках программы"Благоустройство территории МО Страховское Заокского района на  2023-2025 годы"("Организация и содержание мест захоронения")</t>
  </si>
  <si>
    <t>Мероприятия по окашиванию территории,спилу деревьев,обрезки кустарников,посадке деревьев,кустарников,цветов,закупка грунта для работ по благоустройству на территории муниципального образования Страховское Заокского района в рамках программы"Благоустройство на территории МО Страховское Заокского района на  2023-2025 годы"("Озеленение")</t>
  </si>
  <si>
    <t xml:space="preserve"> Оплата потребленной э/энергии  на уличное освещение,техническое обслуживание,устройство уличного освещенияв в муниципальном образовании Страховское Заокского района в рамках программы"Благоустройство территории МО Страховское Заокского района на  2023-2025 годы"( "Уличное освещение")</t>
  </si>
  <si>
    <t>Организация по благоустройству муниципального образования Страховское Заокского района в рамках программы "Благоустройство территории МО Страховское Заокского района на  2023-2025 годы"("Уличное освещение,"Озеленение","Организация и содержание мест захоронения","Прочие мероприятия по благоустройству муниципального образования Страховское Заокского района")</t>
  </si>
  <si>
    <t>Муниципальная программа по благоустройству территории муниципального образования Страховское Заокского района на  2023-2025 годы</t>
  </si>
  <si>
    <t xml:space="preserve">Мероприятия в рамках программы"Благоустройство на территории муницмпального образования Страховское Заокского района на  2023-2025 годов </t>
  </si>
  <si>
    <t>Организация по программе "Благоустройство на территории МО Страховское Заокского района на 2023-2025 годов "</t>
  </si>
  <si>
    <t>Муниципальная программа по благоустройству территории муниципального образования Страховское Заокского района на  2023-2025 г.</t>
  </si>
  <si>
    <t xml:space="preserve"> Программа"По профилактике терроризма и экстремизма,а также минимизации и (или) ликвидации последствий проявлений терроризма и экстремизма на территории муниципального образования Страховское  Заокского района на период  2023-2025 годы"</t>
  </si>
  <si>
    <t>Муниципальная программа"По профилактике терроризма и экстремизма,а также минимизации и (или) ликвидации последствий проявлений терроризма и экстремизма на территории муниципального образования Страховское  Заокского района на период  2023-2025 годы"</t>
  </si>
  <si>
    <t>Обеспечение привлечения граждан и их объединений к участию в обеспечении охраны общественного порядка(О добровольных народных дружинах)в рамках программы"О привлечении граждан и их объединений к участию в обеспечении охраны общественного порядка ( О добровольных народных дружинах) на территории МО Страховское Заокского района на 2023-2025 годов</t>
  </si>
  <si>
    <t>Программа"О привлечении граждан и их объединений к участию в обеспечении охраны общественного порядка(О добровольных народных дружинах) на территории МО Страховское Заокского района на  2023-2025 годов</t>
  </si>
  <si>
    <t>Муниципальная программа"О привлечении граждан и их объединений к участию в обеспечении охраны общественного порядка(О добровольных народных дружинах) на территории МО Страховское Заокского района на  2023-2025 годов</t>
  </si>
  <si>
    <t>Обеспечение первичных мер пожарной безопасности в муниципальном образовании в рамках программы"Обеспечение первичных мер пожарной безопасности муниципального образование Страховское Заокского района на  2023-2025 годы</t>
  </si>
  <si>
    <t xml:space="preserve"> Программа"Обеспечение первичных мер пожарной безопасности муниципального образования Страховское Заокског района на  2023-2025 годы"</t>
  </si>
  <si>
    <t>Муниципальная программа"Обеспечение  первичных мер пожарной безопасности в   МО Страховское Заокского района  на  2023-2025 годы"</t>
  </si>
  <si>
    <t>Мероприятия в рамках программы "По работе с населением муниципального образования Страховское Заокского района на  2023-2025 годы"</t>
  </si>
  <si>
    <t>Программа "По работе с населением муниципального образования Страховское Заокского района на 2023-2025 годы</t>
  </si>
  <si>
    <t>Мероприятия в рамках программы "Материально-техническое обеспечение деятельности администрации муниципального образование Страховское Заокского района на  2023-2025 годы"</t>
  </si>
  <si>
    <t xml:space="preserve"> Программа "Материально-техническое обеспечение деятельности администрации муниципального образование Страховское Заокского района на  2023-2025 годы"</t>
  </si>
  <si>
    <t>Муниципальная программа "Материально-техническое обеспечение деятельности администрации муниципального образование Страховское Заокского района на  2023-2025 годы"</t>
  </si>
  <si>
    <t>Мерорпиятия в рамках программы "Ресурсное обеспечение информационной системы администрации муниципального образования Страховское Заокского района на 2023-2025 годы"</t>
  </si>
  <si>
    <t xml:space="preserve"> Программа "Ресурсное обеспечение информационной системы администрации муниципального образования Страховское Заокского района на  2023-2025 годы"</t>
  </si>
  <si>
    <t>Муниципальная программа "Ресурсное обеспечение информационной системы администрации муниципального образования Страховское Заокского района на  2023-2025 годы"</t>
  </si>
  <si>
    <t>Приложение № 4</t>
  </si>
  <si>
    <t>ГРБС</t>
  </si>
  <si>
    <t xml:space="preserve">Ведомственная структура расходов бюджета муниципального образования Страховское  Заокского района на 2023 год и плановый период 2024 и 2025 годов </t>
  </si>
  <si>
    <t>247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</si>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</sst>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"/>
    <numFmt numFmtId="165" formatCode="000"/>
    <numFmt numFmtId="166" formatCode="000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3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color indexed="10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273">
    <xf numFmtId="0" fontId="0" fillId="0" borderId="0" xfId="0"/>
    <xf numFmtId="0" fontId="5" fillId="0" borderId="0" xfId="1" applyFont="1"/>
    <xf numFmtId="49" fontId="5" fillId="0" borderId="0" xfId="1" applyNumberFormat="1" applyFont="1"/>
    <xf numFmtId="0" fontId="3" fillId="0" borderId="0" xfId="2" applyNumberFormat="1" applyFont="1" applyFill="1" applyAlignment="1" applyProtection="1">
      <alignment vertical="center"/>
      <protection hidden="1"/>
    </xf>
    <xf numFmtId="0" fontId="2" fillId="0" borderId="0" xfId="2" applyNumberFormat="1" applyFont="1" applyFill="1" applyAlignment="1" applyProtection="1">
      <alignment vertical="top"/>
      <protection hidden="1"/>
    </xf>
    <xf numFmtId="49" fontId="2" fillId="0" borderId="0" xfId="2" applyNumberFormat="1" applyFont="1" applyFill="1" applyAlignment="1" applyProtection="1">
      <alignment vertical="top"/>
      <protection hidden="1"/>
    </xf>
    <xf numFmtId="0" fontId="7" fillId="0" borderId="16" xfId="2" applyNumberFormat="1" applyFont="1" applyFill="1" applyBorder="1" applyAlignment="1" applyProtection="1">
      <alignment vertical="center"/>
      <protection hidden="1"/>
    </xf>
    <xf numFmtId="0" fontId="7" fillId="0" borderId="12" xfId="2" applyNumberFormat="1" applyFont="1" applyFill="1" applyBorder="1" applyAlignment="1" applyProtection="1">
      <alignment vertical="center"/>
      <protection hidden="1"/>
    </xf>
    <xf numFmtId="0" fontId="7" fillId="0" borderId="20" xfId="2" applyNumberFormat="1" applyFont="1" applyFill="1" applyBorder="1" applyAlignment="1" applyProtection="1">
      <alignment horizontal="center" vertical="center"/>
      <protection hidden="1"/>
    </xf>
    <xf numFmtId="0" fontId="7" fillId="0" borderId="14" xfId="2" applyNumberFormat="1" applyFont="1" applyFill="1" applyBorder="1" applyAlignment="1" applyProtection="1">
      <alignment horizontal="center" vertical="center"/>
      <protection hidden="1"/>
    </xf>
    <xf numFmtId="49" fontId="7" fillId="0" borderId="3" xfId="2" applyNumberFormat="1" applyFont="1" applyFill="1" applyBorder="1" applyAlignment="1" applyProtection="1">
      <protection hidden="1"/>
    </xf>
    <xf numFmtId="49" fontId="7" fillId="0" borderId="4" xfId="2" applyNumberFormat="1" applyFont="1" applyFill="1" applyBorder="1" applyAlignment="1" applyProtection="1">
      <protection hidden="1"/>
    </xf>
    <xf numFmtId="49" fontId="2" fillId="0" borderId="4" xfId="2" applyNumberFormat="1" applyFont="1" applyFill="1" applyBorder="1" applyAlignment="1" applyProtection="1">
      <protection hidden="1"/>
    </xf>
    <xf numFmtId="165" fontId="2" fillId="0" borderId="26" xfId="2" applyNumberFormat="1" applyFont="1" applyFill="1" applyBorder="1" applyAlignment="1" applyProtection="1">
      <alignment horizontal="left" wrapText="1"/>
      <protection hidden="1"/>
    </xf>
    <xf numFmtId="165" fontId="2" fillId="0" borderId="27" xfId="2" applyNumberFormat="1" applyFont="1" applyFill="1" applyBorder="1" applyAlignment="1" applyProtection="1">
      <alignment horizontal="left" wrapText="1"/>
      <protection hidden="1"/>
    </xf>
    <xf numFmtId="165" fontId="2" fillId="0" borderId="5" xfId="2" applyNumberFormat="1" applyFont="1" applyFill="1" applyBorder="1" applyAlignment="1" applyProtection="1">
      <alignment horizontal="left" wrapText="1"/>
      <protection hidden="1"/>
    </xf>
    <xf numFmtId="166" fontId="2" fillId="0" borderId="4" xfId="3" applyNumberFormat="1" applyFont="1" applyFill="1" applyBorder="1" applyAlignment="1" applyProtection="1">
      <alignment horizontal="left"/>
      <protection hidden="1"/>
    </xf>
    <xf numFmtId="164" fontId="2" fillId="0" borderId="29" xfId="2" applyNumberFormat="1" applyFont="1" applyFill="1" applyBorder="1" applyAlignment="1" applyProtection="1">
      <alignment horizontal="left" wrapText="1"/>
      <protection hidden="1"/>
    </xf>
    <xf numFmtId="164" fontId="2" fillId="0" borderId="30" xfId="2" applyNumberFormat="1" applyFont="1" applyFill="1" applyBorder="1" applyAlignment="1" applyProtection="1">
      <alignment horizontal="left" wrapText="1"/>
      <protection hidden="1"/>
    </xf>
    <xf numFmtId="164" fontId="2" fillId="0" borderId="5" xfId="2" applyNumberFormat="1" applyFont="1" applyFill="1" applyBorder="1" applyAlignment="1" applyProtection="1">
      <alignment wrapText="1"/>
      <protection hidden="1"/>
    </xf>
    <xf numFmtId="164" fontId="2" fillId="0" borderId="4" xfId="2" applyNumberFormat="1" applyFont="1" applyFill="1" applyBorder="1" applyAlignment="1" applyProtection="1">
      <alignment wrapText="1"/>
      <protection hidden="1"/>
    </xf>
    <xf numFmtId="164" fontId="2" fillId="0" borderId="32" xfId="2" applyNumberFormat="1" applyFont="1" applyFill="1" applyBorder="1" applyAlignment="1" applyProtection="1">
      <alignment wrapText="1"/>
      <protection hidden="1"/>
    </xf>
    <xf numFmtId="164" fontId="2" fillId="0" borderId="0" xfId="2" applyNumberFormat="1" applyFont="1" applyFill="1" applyBorder="1" applyAlignment="1" applyProtection="1">
      <alignment wrapText="1"/>
      <protection hidden="1"/>
    </xf>
    <xf numFmtId="164" fontId="7" fillId="0" borderId="31" xfId="2" applyNumberFormat="1" applyFont="1" applyFill="1" applyBorder="1" applyAlignment="1" applyProtection="1">
      <alignment wrapText="1"/>
      <protection hidden="1"/>
    </xf>
    <xf numFmtId="166" fontId="7" fillId="0" borderId="4" xfId="3" applyNumberFormat="1" applyFont="1" applyFill="1" applyBorder="1" applyAlignment="1" applyProtection="1">
      <alignment horizontal="left"/>
      <protection hidden="1"/>
    </xf>
    <xf numFmtId="164" fontId="2" fillId="0" borderId="31" xfId="2" applyNumberFormat="1" applyFont="1" applyFill="1" applyBorder="1" applyAlignment="1" applyProtection="1">
      <alignment wrapText="1"/>
      <protection hidden="1"/>
    </xf>
    <xf numFmtId="164" fontId="2" fillId="0" borderId="1" xfId="2" applyNumberFormat="1" applyFont="1" applyFill="1" applyBorder="1" applyAlignment="1" applyProtection="1">
      <alignment wrapText="1"/>
      <protection hidden="1"/>
    </xf>
    <xf numFmtId="164" fontId="2" fillId="0" borderId="2" xfId="2" applyNumberFormat="1" applyFont="1" applyFill="1" applyBorder="1" applyAlignment="1" applyProtection="1">
      <alignment wrapText="1"/>
      <protection hidden="1"/>
    </xf>
    <xf numFmtId="49" fontId="2" fillId="0" borderId="5" xfId="2" applyNumberFormat="1" applyFont="1" applyFill="1" applyBorder="1" applyAlignment="1" applyProtection="1">
      <protection hidden="1"/>
    </xf>
    <xf numFmtId="164" fontId="2" fillId="0" borderId="25" xfId="2" applyNumberFormat="1" applyFont="1" applyFill="1" applyBorder="1" applyAlignment="1" applyProtection="1">
      <alignment wrapText="1"/>
      <protection hidden="1"/>
    </xf>
    <xf numFmtId="164" fontId="2" fillId="0" borderId="26" xfId="2" applyNumberFormat="1" applyFont="1" applyFill="1" applyBorder="1" applyAlignment="1" applyProtection="1">
      <alignment horizontal="left" wrapText="1"/>
      <protection hidden="1"/>
    </xf>
    <xf numFmtId="164" fontId="2" fillId="0" borderId="27" xfId="2" applyNumberFormat="1" applyFont="1" applyFill="1" applyBorder="1" applyAlignment="1" applyProtection="1">
      <alignment horizontal="left" wrapText="1"/>
      <protection hidden="1"/>
    </xf>
    <xf numFmtId="164" fontId="10" fillId="0" borderId="5" xfId="2" applyNumberFormat="1" applyFont="1" applyFill="1" applyBorder="1" applyAlignment="1" applyProtection="1">
      <alignment horizontal="center" wrapText="1"/>
      <protection hidden="1"/>
    </xf>
    <xf numFmtId="49" fontId="10" fillId="0" borderId="4" xfId="2" applyNumberFormat="1" applyFont="1" applyFill="1" applyBorder="1" applyAlignment="1" applyProtection="1">
      <protection hidden="1"/>
    </xf>
    <xf numFmtId="166" fontId="10" fillId="0" borderId="4" xfId="3" applyNumberFormat="1" applyFont="1" applyFill="1" applyBorder="1" applyAlignment="1" applyProtection="1">
      <alignment horizontal="left"/>
      <protection hidden="1"/>
    </xf>
    <xf numFmtId="164" fontId="2" fillId="0" borderId="5" xfId="2" applyNumberFormat="1" applyFont="1" applyFill="1" applyBorder="1" applyAlignment="1" applyProtection="1">
      <alignment horizontal="left" wrapText="1"/>
      <protection hidden="1"/>
    </xf>
    <xf numFmtId="49" fontId="7" fillId="0" borderId="4" xfId="2" applyNumberFormat="1" applyFont="1" applyFill="1" applyBorder="1" applyAlignment="1" applyProtection="1">
      <alignment horizontal="left"/>
      <protection hidden="1"/>
    </xf>
    <xf numFmtId="49" fontId="13" fillId="0" borderId="4" xfId="3" applyNumberFormat="1" applyFont="1" applyFill="1" applyBorder="1" applyAlignment="1" applyProtection="1">
      <protection hidden="1"/>
    </xf>
    <xf numFmtId="49" fontId="13" fillId="0" borderId="4" xfId="3" applyNumberFormat="1" applyFont="1" applyFill="1" applyBorder="1" applyAlignment="1" applyProtection="1">
      <alignment horizontal="left"/>
      <protection hidden="1"/>
    </xf>
    <xf numFmtId="165" fontId="13" fillId="0" borderId="4" xfId="3" applyNumberFormat="1" applyFont="1" applyFill="1" applyBorder="1" applyAlignment="1" applyProtection="1">
      <alignment horizontal="left"/>
      <protection hidden="1"/>
    </xf>
    <xf numFmtId="49" fontId="2" fillId="0" borderId="4" xfId="3" applyNumberFormat="1" applyFont="1" applyFill="1" applyBorder="1" applyAlignment="1" applyProtection="1">
      <protection hidden="1"/>
    </xf>
    <xf numFmtId="49" fontId="2" fillId="0" borderId="4" xfId="3" applyNumberFormat="1" applyFont="1" applyFill="1" applyBorder="1" applyAlignment="1" applyProtection="1">
      <alignment horizontal="left"/>
      <protection hidden="1"/>
    </xf>
    <xf numFmtId="165" fontId="2" fillId="0" borderId="4" xfId="3" applyNumberFormat="1" applyFont="1" applyFill="1" applyBorder="1" applyAlignment="1" applyProtection="1">
      <alignment horizontal="left"/>
      <protection hidden="1"/>
    </xf>
    <xf numFmtId="165" fontId="2" fillId="0" borderId="26" xfId="3" applyNumberFormat="1" applyFont="1" applyFill="1" applyBorder="1" applyAlignment="1" applyProtection="1">
      <alignment wrapText="1"/>
      <protection hidden="1"/>
    </xf>
    <xf numFmtId="165" fontId="2" fillId="0" borderId="27" xfId="3" applyNumberFormat="1" applyFont="1" applyFill="1" applyBorder="1" applyAlignment="1" applyProtection="1">
      <alignment wrapText="1"/>
      <protection hidden="1"/>
    </xf>
    <xf numFmtId="165" fontId="2" fillId="0" borderId="5" xfId="3" applyNumberFormat="1" applyFont="1" applyFill="1" applyBorder="1" applyAlignment="1" applyProtection="1">
      <alignment wrapText="1"/>
      <protection hidden="1"/>
    </xf>
    <xf numFmtId="49" fontId="7" fillId="0" borderId="4" xfId="3" applyNumberFormat="1" applyFont="1" applyFill="1" applyBorder="1" applyAlignment="1" applyProtection="1">
      <protection hidden="1"/>
    </xf>
    <xf numFmtId="166" fontId="7" fillId="0" borderId="4" xfId="3" applyNumberFormat="1" applyFont="1" applyFill="1" applyBorder="1" applyAlignment="1" applyProtection="1">
      <protection hidden="1"/>
    </xf>
    <xf numFmtId="165" fontId="7" fillId="0" borderId="4" xfId="3" applyNumberFormat="1" applyFont="1" applyFill="1" applyBorder="1" applyAlignment="1" applyProtection="1">
      <alignment horizontal="left"/>
      <protection hidden="1"/>
    </xf>
    <xf numFmtId="166" fontId="10" fillId="0" borderId="26" xfId="3" applyNumberFormat="1" applyFont="1" applyFill="1" applyBorder="1" applyAlignment="1" applyProtection="1">
      <alignment horizontal="center" wrapText="1"/>
      <protection hidden="1"/>
    </xf>
    <xf numFmtId="166" fontId="10" fillId="0" borderId="27" xfId="3" applyNumberFormat="1" applyFont="1" applyFill="1" applyBorder="1" applyAlignment="1" applyProtection="1">
      <alignment horizontal="center" wrapText="1"/>
      <protection hidden="1"/>
    </xf>
    <xf numFmtId="166" fontId="10" fillId="0" borderId="5" xfId="3" applyNumberFormat="1" applyFont="1" applyFill="1" applyBorder="1" applyAlignment="1" applyProtection="1">
      <alignment horizontal="left" wrapText="1"/>
      <protection hidden="1"/>
    </xf>
    <xf numFmtId="166" fontId="13" fillId="0" borderId="4" xfId="3" applyNumberFormat="1" applyFont="1" applyFill="1" applyBorder="1" applyAlignment="1" applyProtection="1">
      <alignment horizontal="left"/>
      <protection hidden="1"/>
    </xf>
    <xf numFmtId="49" fontId="13" fillId="0" borderId="4" xfId="2" applyNumberFormat="1" applyFont="1" applyFill="1" applyBorder="1" applyAlignment="1" applyProtection="1">
      <protection hidden="1"/>
    </xf>
    <xf numFmtId="49" fontId="2" fillId="0" borderId="25" xfId="2" applyNumberFormat="1" applyFont="1" applyFill="1" applyBorder="1" applyAlignment="1" applyProtection="1">
      <alignment horizontal="left" wrapText="1"/>
      <protection hidden="1"/>
    </xf>
    <xf numFmtId="164" fontId="7" fillId="0" borderId="25" xfId="2" applyNumberFormat="1" applyFont="1" applyFill="1" applyBorder="1" applyAlignment="1" applyProtection="1">
      <alignment horizontal="left" wrapText="1"/>
      <protection hidden="1"/>
    </xf>
    <xf numFmtId="164" fontId="2" fillId="0" borderId="25" xfId="2" applyNumberFormat="1" applyFont="1" applyFill="1" applyBorder="1" applyAlignment="1" applyProtection="1">
      <alignment horizontal="left" wrapText="1"/>
      <protection hidden="1"/>
    </xf>
    <xf numFmtId="166" fontId="2" fillId="0" borderId="5" xfId="3" applyNumberFormat="1" applyFont="1" applyFill="1" applyBorder="1" applyAlignment="1" applyProtection="1">
      <alignment horizontal="left" wrapText="1"/>
      <protection hidden="1"/>
    </xf>
    <xf numFmtId="164" fontId="7" fillId="0" borderId="33" xfId="2" applyNumberFormat="1" applyFont="1" applyFill="1" applyBorder="1" applyAlignment="1" applyProtection="1">
      <alignment wrapText="1"/>
      <protection hidden="1"/>
    </xf>
    <xf numFmtId="166" fontId="2" fillId="0" borderId="4" xfId="3" applyNumberFormat="1" applyFont="1" applyFill="1" applyBorder="1" applyAlignment="1" applyProtection="1">
      <protection hidden="1"/>
    </xf>
    <xf numFmtId="164" fontId="7" fillId="0" borderId="26" xfId="2" applyNumberFormat="1" applyFont="1" applyFill="1" applyBorder="1" applyAlignment="1" applyProtection="1">
      <alignment wrapText="1"/>
      <protection hidden="1"/>
    </xf>
    <xf numFmtId="49" fontId="7" fillId="0" borderId="4" xfId="3" applyNumberFormat="1" applyFont="1" applyFill="1" applyBorder="1" applyAlignment="1" applyProtection="1">
      <alignment horizontal="left"/>
      <protection hidden="1"/>
    </xf>
    <xf numFmtId="164" fontId="10" fillId="0" borderId="33" xfId="2" applyNumberFormat="1" applyFont="1" applyFill="1" applyBorder="1" applyAlignment="1" applyProtection="1">
      <alignment wrapText="1"/>
      <protection hidden="1"/>
    </xf>
    <xf numFmtId="164" fontId="2" fillId="0" borderId="27" xfId="2" applyNumberFormat="1" applyFont="1" applyFill="1" applyBorder="1" applyAlignment="1" applyProtection="1">
      <alignment wrapText="1"/>
      <protection hidden="1"/>
    </xf>
    <xf numFmtId="0" fontId="4" fillId="0" borderId="0" xfId="0" applyFont="1"/>
    <xf numFmtId="165" fontId="7" fillId="0" borderId="26" xfId="3" applyNumberFormat="1" applyFont="1" applyFill="1" applyBorder="1" applyAlignment="1" applyProtection="1">
      <alignment wrapText="1"/>
      <protection hidden="1"/>
    </xf>
    <xf numFmtId="165" fontId="7" fillId="0" borderId="27" xfId="3" applyNumberFormat="1" applyFont="1" applyFill="1" applyBorder="1" applyAlignment="1" applyProtection="1">
      <alignment wrapText="1"/>
      <protection hidden="1"/>
    </xf>
    <xf numFmtId="165" fontId="7" fillId="0" borderId="5" xfId="3" applyNumberFormat="1" applyFont="1" applyFill="1" applyBorder="1" applyAlignment="1" applyProtection="1">
      <alignment horizontal="left" wrapText="1"/>
      <protection hidden="1"/>
    </xf>
    <xf numFmtId="165" fontId="7" fillId="0" borderId="5" xfId="3" applyNumberFormat="1" applyFont="1" applyFill="1" applyBorder="1" applyAlignment="1" applyProtection="1">
      <alignment wrapText="1"/>
      <protection hidden="1"/>
    </xf>
    <xf numFmtId="165" fontId="2" fillId="0" borderId="29" xfId="3" applyNumberFormat="1" applyFont="1" applyFill="1" applyBorder="1" applyAlignment="1" applyProtection="1">
      <alignment wrapText="1"/>
      <protection hidden="1"/>
    </xf>
    <xf numFmtId="165" fontId="2" fillId="0" borderId="30" xfId="3" applyNumberFormat="1" applyFont="1" applyFill="1" applyBorder="1" applyAlignment="1" applyProtection="1">
      <alignment wrapText="1"/>
      <protection hidden="1"/>
    </xf>
    <xf numFmtId="0" fontId="2" fillId="0" borderId="0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165" fontId="2" fillId="0" borderId="34" xfId="3" applyNumberFormat="1" applyFont="1" applyFill="1" applyBorder="1" applyAlignment="1" applyProtection="1">
      <alignment wrapText="1"/>
      <protection hidden="1"/>
    </xf>
    <xf numFmtId="165" fontId="2" fillId="0" borderId="13" xfId="3" applyNumberFormat="1" applyFont="1" applyFill="1" applyBorder="1" applyAlignment="1" applyProtection="1">
      <alignment wrapText="1"/>
      <protection hidden="1"/>
    </xf>
    <xf numFmtId="165" fontId="2" fillId="0" borderId="25" xfId="3" applyNumberFormat="1" applyFont="1" applyFill="1" applyBorder="1" applyAlignment="1" applyProtection="1">
      <alignment horizontal="left" wrapText="1"/>
      <protection hidden="1"/>
    </xf>
    <xf numFmtId="0" fontId="5" fillId="0" borderId="0" xfId="0" applyFont="1"/>
    <xf numFmtId="165" fontId="7" fillId="0" borderId="26" xfId="3" applyNumberFormat="1" applyFont="1" applyFill="1" applyBorder="1" applyAlignment="1" applyProtection="1">
      <alignment horizontal="center" wrapText="1"/>
      <protection hidden="1"/>
    </xf>
    <xf numFmtId="165" fontId="7" fillId="0" borderId="27" xfId="3" applyNumberFormat="1" applyFont="1" applyFill="1" applyBorder="1" applyAlignment="1" applyProtection="1">
      <alignment horizontal="center" wrapText="1"/>
      <protection hidden="1"/>
    </xf>
    <xf numFmtId="165" fontId="2" fillId="0" borderId="5" xfId="3" applyNumberFormat="1" applyFont="1" applyFill="1" applyBorder="1" applyAlignment="1" applyProtection="1">
      <alignment horizontal="left" wrapText="1"/>
      <protection hidden="1"/>
    </xf>
    <xf numFmtId="0" fontId="2" fillId="0" borderId="0" xfId="0" applyFont="1"/>
    <xf numFmtId="164" fontId="7" fillId="0" borderId="26" xfId="2" applyNumberFormat="1" applyFont="1" applyFill="1" applyBorder="1" applyAlignment="1" applyProtection="1">
      <alignment horizontal="center" wrapText="1"/>
      <protection hidden="1"/>
    </xf>
    <xf numFmtId="164" fontId="7" fillId="0" borderId="27" xfId="2" applyNumberFormat="1" applyFont="1" applyFill="1" applyBorder="1" applyAlignment="1" applyProtection="1">
      <alignment horizontal="center" wrapText="1"/>
      <protection hidden="1"/>
    </xf>
    <xf numFmtId="164" fontId="7" fillId="0" borderId="5" xfId="2" applyNumberFormat="1" applyFont="1" applyFill="1" applyBorder="1" applyAlignment="1" applyProtection="1">
      <alignment horizontal="left" wrapText="1"/>
      <protection hidden="1"/>
    </xf>
    <xf numFmtId="49" fontId="2" fillId="0" borderId="4" xfId="2" applyNumberFormat="1" applyFont="1" applyFill="1" applyBorder="1" applyAlignment="1" applyProtection="1">
      <alignment horizontal="left"/>
      <protection hidden="1"/>
    </xf>
    <xf numFmtId="165" fontId="2" fillId="0" borderId="4" xfId="3" applyNumberFormat="1" applyFont="1" applyFill="1" applyBorder="1" applyAlignment="1" applyProtection="1">
      <alignment wrapText="1"/>
      <protection hidden="1"/>
    </xf>
    <xf numFmtId="0" fontId="0" fillId="0" borderId="0" xfId="0" applyAlignment="1">
      <alignment wrapText="1"/>
    </xf>
    <xf numFmtId="164" fontId="2" fillId="0" borderId="33" xfId="2" applyNumberFormat="1" applyFont="1" applyFill="1" applyBorder="1" applyAlignment="1" applyProtection="1">
      <alignment horizontal="center" wrapText="1"/>
      <protection hidden="1"/>
    </xf>
    <xf numFmtId="0" fontId="6" fillId="0" borderId="0" xfId="0" applyFont="1"/>
    <xf numFmtId="165" fontId="2" fillId="0" borderId="26" xfId="3" applyNumberFormat="1" applyFont="1" applyFill="1" applyBorder="1" applyAlignment="1" applyProtection="1">
      <alignment horizontal="left" wrapText="1"/>
      <protection hidden="1"/>
    </xf>
    <xf numFmtId="165" fontId="2" fillId="0" borderId="27" xfId="3" applyNumberFormat="1" applyFont="1" applyFill="1" applyBorder="1" applyAlignment="1" applyProtection="1">
      <alignment horizontal="left" wrapText="1"/>
      <protection hidden="1"/>
    </xf>
    <xf numFmtId="165" fontId="10" fillId="0" borderId="5" xfId="3" applyNumberFormat="1" applyFont="1" applyFill="1" applyBorder="1" applyAlignment="1" applyProtection="1">
      <alignment horizontal="center" wrapText="1"/>
      <protection hidden="1"/>
    </xf>
    <xf numFmtId="165" fontId="8" fillId="0" borderId="5" xfId="3" applyNumberFormat="1" applyFont="1" applyFill="1" applyBorder="1" applyAlignment="1" applyProtection="1">
      <alignment horizontal="center" wrapText="1"/>
      <protection hidden="1"/>
    </xf>
    <xf numFmtId="49" fontId="9" fillId="0" borderId="4" xfId="2" applyNumberFormat="1" applyFont="1" applyFill="1" applyBorder="1" applyAlignment="1" applyProtection="1">
      <protection hidden="1"/>
    </xf>
    <xf numFmtId="164" fontId="11" fillId="0" borderId="33" xfId="2" applyNumberFormat="1" applyFont="1" applyFill="1" applyBorder="1" applyAlignment="1" applyProtection="1">
      <alignment wrapText="1"/>
      <protection hidden="1"/>
    </xf>
    <xf numFmtId="164" fontId="2" fillId="0" borderId="33" xfId="2" applyNumberFormat="1" applyFont="1" applyFill="1" applyBorder="1" applyAlignment="1" applyProtection="1">
      <alignment wrapText="1"/>
      <protection hidden="1"/>
    </xf>
    <xf numFmtId="49" fontId="14" fillId="0" borderId="4" xfId="2" applyNumberFormat="1" applyFont="1" applyFill="1" applyBorder="1" applyAlignment="1" applyProtection="1">
      <protection hidden="1"/>
    </xf>
    <xf numFmtId="164" fontId="2" fillId="0" borderId="32" xfId="2" applyNumberFormat="1" applyFont="1" applyFill="1" applyBorder="1" applyAlignment="1" applyProtection="1">
      <protection hidden="1"/>
    </xf>
    <xf numFmtId="164" fontId="2" fillId="0" borderId="27" xfId="2" applyNumberFormat="1" applyFont="1" applyFill="1" applyBorder="1" applyAlignment="1" applyProtection="1">
      <protection hidden="1"/>
    </xf>
    <xf numFmtId="165" fontId="2" fillId="0" borderId="27" xfId="2" applyNumberFormat="1" applyFont="1" applyFill="1" applyBorder="1" applyAlignment="1" applyProtection="1">
      <protection hidden="1"/>
    </xf>
    <xf numFmtId="165" fontId="2" fillId="0" borderId="27" xfId="2" applyNumberFormat="1" applyFont="1" applyFill="1" applyBorder="1" applyAlignment="1" applyProtection="1">
      <alignment wrapText="1"/>
      <protection hidden="1"/>
    </xf>
    <xf numFmtId="165" fontId="2" fillId="0" borderId="5" xfId="2" applyNumberFormat="1" applyFont="1" applyFill="1" applyBorder="1" applyAlignment="1" applyProtection="1">
      <alignment wrapText="1"/>
      <protection hidden="1"/>
    </xf>
    <xf numFmtId="165" fontId="7" fillId="0" borderId="5" xfId="2" applyNumberFormat="1" applyFont="1" applyFill="1" applyBorder="1" applyAlignment="1" applyProtection="1">
      <alignment wrapText="1"/>
      <protection hidden="1"/>
    </xf>
    <xf numFmtId="165" fontId="2" fillId="0" borderId="35" xfId="3" applyNumberFormat="1" applyFont="1" applyFill="1" applyBorder="1" applyAlignment="1" applyProtection="1">
      <alignment horizontal="left" wrapText="1"/>
      <protection hidden="1"/>
    </xf>
    <xf numFmtId="165" fontId="2" fillId="0" borderId="6" xfId="3" applyNumberFormat="1" applyFont="1" applyFill="1" applyBorder="1" applyAlignment="1" applyProtection="1">
      <alignment horizontal="left" wrapText="1"/>
      <protection hidden="1"/>
    </xf>
    <xf numFmtId="165" fontId="2" fillId="0" borderId="21" xfId="3" applyNumberFormat="1" applyFont="1" applyFill="1" applyBorder="1" applyAlignment="1" applyProtection="1">
      <alignment horizontal="left" wrapText="1"/>
      <protection hidden="1"/>
    </xf>
    <xf numFmtId="49" fontId="2" fillId="0" borderId="3" xfId="2" applyNumberFormat="1" applyFont="1" applyFill="1" applyBorder="1" applyAlignment="1" applyProtection="1">
      <protection hidden="1"/>
    </xf>
    <xf numFmtId="49" fontId="2" fillId="0" borderId="36" xfId="2" applyNumberFormat="1" applyFont="1" applyFill="1" applyBorder="1" applyAlignment="1" applyProtection="1">
      <protection hidden="1"/>
    </xf>
    <xf numFmtId="164" fontId="7" fillId="0" borderId="11" xfId="2" applyNumberFormat="1" applyFont="1" applyFill="1" applyBorder="1" applyAlignment="1" applyProtection="1">
      <alignment wrapText="1"/>
      <protection hidden="1"/>
    </xf>
    <xf numFmtId="49" fontId="7" fillId="0" borderId="37" xfId="2" applyNumberFormat="1" applyFont="1" applyFill="1" applyBorder="1" applyAlignment="1" applyProtection="1">
      <protection hidden="1"/>
    </xf>
    <xf numFmtId="164" fontId="7" fillId="0" borderId="8" xfId="2" applyNumberFormat="1" applyFont="1" applyFill="1" applyBorder="1" applyAlignment="1" applyProtection="1">
      <alignment wrapText="1"/>
      <protection hidden="1"/>
    </xf>
    <xf numFmtId="49" fontId="7" fillId="0" borderId="36" xfId="2" applyNumberFormat="1" applyFont="1" applyFill="1" applyBorder="1" applyAlignment="1" applyProtection="1">
      <protection hidden="1"/>
    </xf>
    <xf numFmtId="49" fontId="7" fillId="0" borderId="22" xfId="2" applyNumberFormat="1" applyFont="1" applyFill="1" applyBorder="1" applyAlignment="1" applyProtection="1">
      <protection hidden="1"/>
    </xf>
    <xf numFmtId="0" fontId="5" fillId="0" borderId="0" xfId="2" applyFont="1"/>
    <xf numFmtId="49" fontId="5" fillId="0" borderId="0" xfId="2" applyNumberFormat="1" applyFont="1"/>
    <xf numFmtId="0" fontId="5" fillId="0" borderId="0" xfId="2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2"/>
    <xf numFmtId="49" fontId="5" fillId="0" borderId="0" xfId="2" applyNumberFormat="1"/>
    <xf numFmtId="49" fontId="2" fillId="2" borderId="4" xfId="2" applyNumberFormat="1" applyFont="1" applyFill="1" applyBorder="1" applyAlignment="1" applyProtection="1">
      <protection hidden="1"/>
    </xf>
    <xf numFmtId="0" fontId="4" fillId="0" borderId="0" xfId="2" applyFont="1" applyAlignment="1">
      <alignment horizontal="right"/>
    </xf>
    <xf numFmtId="0" fontId="5" fillId="0" borderId="0" xfId="2" applyAlignment="1">
      <alignment horizontal="right"/>
    </xf>
    <xf numFmtId="0" fontId="2" fillId="3" borderId="0" xfId="0" applyFont="1" applyFill="1" applyAlignment="1">
      <alignment horizontal="justify" vertical="center" wrapText="1"/>
    </xf>
    <xf numFmtId="164" fontId="11" fillId="3" borderId="4" xfId="2" applyNumberFormat="1" applyFont="1" applyFill="1" applyBorder="1" applyAlignment="1" applyProtection="1">
      <alignment wrapText="1"/>
      <protection locked="0"/>
    </xf>
    <xf numFmtId="164" fontId="2" fillId="0" borderId="4" xfId="2" applyNumberFormat="1" applyFont="1" applyFill="1" applyBorder="1" applyAlignment="1" applyProtection="1">
      <alignment horizontal="left" wrapText="1"/>
      <protection hidden="1"/>
    </xf>
    <xf numFmtId="165" fontId="2" fillId="3" borderId="4" xfId="3" applyNumberFormat="1" applyFont="1" applyFill="1" applyBorder="1" applyAlignment="1" applyProtection="1">
      <alignment horizontal="left" wrapText="1"/>
      <protection locked="0"/>
    </xf>
    <xf numFmtId="4" fontId="9" fillId="0" borderId="3" xfId="2" applyNumberFormat="1" applyFont="1" applyFill="1" applyBorder="1" applyAlignment="1" applyProtection="1">
      <alignment horizontal="right"/>
      <protection hidden="1"/>
    </xf>
    <xf numFmtId="4" fontId="7" fillId="0" borderId="4" xfId="2" applyNumberFormat="1" applyFont="1" applyFill="1" applyBorder="1" applyAlignment="1" applyProtection="1">
      <alignment horizontal="right"/>
      <protection hidden="1"/>
    </xf>
    <xf numFmtId="4" fontId="7" fillId="0" borderId="28" xfId="2" applyNumberFormat="1" applyFont="1" applyFill="1" applyBorder="1" applyAlignment="1" applyProtection="1">
      <alignment horizontal="right"/>
      <protection hidden="1"/>
    </xf>
    <xf numFmtId="4" fontId="2" fillId="0" borderId="4" xfId="2" applyNumberFormat="1" applyFont="1" applyFill="1" applyBorder="1" applyAlignment="1" applyProtection="1">
      <alignment horizontal="right"/>
      <protection hidden="1"/>
    </xf>
    <xf numFmtId="4" fontId="2" fillId="0" borderId="28" xfId="2" applyNumberFormat="1" applyFont="1" applyFill="1" applyBorder="1" applyAlignment="1" applyProtection="1">
      <alignment horizontal="right"/>
      <protection hidden="1"/>
    </xf>
    <xf numFmtId="4" fontId="2" fillId="0" borderId="4" xfId="0" applyNumberFormat="1" applyFont="1" applyFill="1" applyBorder="1" applyAlignment="1">
      <alignment horizontal="right"/>
    </xf>
    <xf numFmtId="4" fontId="2" fillId="0" borderId="28" xfId="0" applyNumberFormat="1" applyFont="1" applyFill="1" applyBorder="1" applyAlignment="1">
      <alignment horizontal="right"/>
    </xf>
    <xf numFmtId="4" fontId="12" fillId="0" borderId="4" xfId="2" applyNumberFormat="1" applyFont="1" applyFill="1" applyBorder="1" applyAlignment="1" applyProtection="1">
      <alignment horizontal="right"/>
      <protection hidden="1"/>
    </xf>
    <xf numFmtId="4" fontId="12" fillId="0" borderId="28" xfId="2" applyNumberFormat="1" applyFont="1" applyFill="1" applyBorder="1" applyAlignment="1" applyProtection="1">
      <alignment horizontal="right"/>
      <protection hidden="1"/>
    </xf>
    <xf numFmtId="4" fontId="8" fillId="0" borderId="4" xfId="2" applyNumberFormat="1" applyFont="1" applyFill="1" applyBorder="1" applyAlignment="1" applyProtection="1">
      <alignment horizontal="right"/>
      <protection hidden="1"/>
    </xf>
    <xf numFmtId="4" fontId="8" fillId="0" borderId="4" xfId="0" applyNumberFormat="1" applyFont="1" applyFill="1" applyBorder="1" applyAlignment="1">
      <alignment horizontal="right"/>
    </xf>
    <xf numFmtId="4" fontId="8" fillId="0" borderId="28" xfId="0" applyNumberFormat="1" applyFont="1" applyFill="1" applyBorder="1" applyAlignment="1">
      <alignment horizontal="right"/>
    </xf>
    <xf numFmtId="4" fontId="13" fillId="0" borderId="4" xfId="2" applyNumberFormat="1" applyFont="1" applyFill="1" applyBorder="1" applyAlignment="1" applyProtection="1">
      <alignment horizontal="right"/>
      <protection hidden="1"/>
    </xf>
    <xf numFmtId="4" fontId="13" fillId="0" borderId="28" xfId="2" applyNumberFormat="1" applyFont="1" applyFill="1" applyBorder="1" applyAlignment="1" applyProtection="1">
      <alignment horizontal="right"/>
      <protection hidden="1"/>
    </xf>
    <xf numFmtId="4" fontId="13" fillId="0" borderId="28" xfId="0" applyNumberFormat="1" applyFont="1" applyFill="1" applyBorder="1" applyAlignment="1">
      <alignment horizontal="right"/>
    </xf>
    <xf numFmtId="4" fontId="13" fillId="0" borderId="4" xfId="0" applyNumberFormat="1" applyFont="1" applyFill="1" applyBorder="1" applyAlignment="1">
      <alignment horizontal="right"/>
    </xf>
    <xf numFmtId="4" fontId="9" fillId="0" borderId="4" xfId="2" applyNumberFormat="1" applyFont="1" applyFill="1" applyBorder="1" applyAlignment="1" applyProtection="1">
      <alignment horizontal="right"/>
      <protection hidden="1"/>
    </xf>
    <xf numFmtId="4" fontId="9" fillId="0" borderId="28" xfId="2" applyNumberFormat="1" applyFont="1" applyFill="1" applyBorder="1" applyAlignment="1" applyProtection="1">
      <alignment horizontal="right"/>
      <protection hidden="1"/>
    </xf>
    <xf numFmtId="4" fontId="14" fillId="0" borderId="4" xfId="2" applyNumberFormat="1" applyFont="1" applyFill="1" applyBorder="1" applyAlignment="1" applyProtection="1">
      <alignment horizontal="right"/>
      <protection hidden="1"/>
    </xf>
    <xf numFmtId="4" fontId="14" fillId="0" borderId="4" xfId="0" applyNumberFormat="1" applyFont="1" applyFill="1" applyBorder="1" applyAlignment="1">
      <alignment horizontal="right"/>
    </xf>
    <xf numFmtId="4" fontId="14" fillId="0" borderId="28" xfId="0" applyNumberFormat="1" applyFont="1" applyFill="1" applyBorder="1" applyAlignment="1">
      <alignment horizontal="right"/>
    </xf>
    <xf numFmtId="4" fontId="12" fillId="0" borderId="4" xfId="0" applyNumberFormat="1" applyFont="1" applyFill="1" applyBorder="1" applyAlignment="1">
      <alignment horizontal="right"/>
    </xf>
    <xf numFmtId="4" fontId="12" fillId="0" borderId="28" xfId="0" applyNumberFormat="1" applyFont="1" applyFill="1" applyBorder="1" applyAlignment="1">
      <alignment horizontal="right"/>
    </xf>
    <xf numFmtId="4" fontId="2" fillId="0" borderId="5" xfId="3" applyNumberFormat="1" applyFont="1" applyFill="1" applyBorder="1" applyAlignment="1" applyProtection="1">
      <alignment wrapText="1"/>
      <protection hidden="1"/>
    </xf>
    <xf numFmtId="4" fontId="2" fillId="0" borderId="4" xfId="2" applyNumberFormat="1" applyFont="1" applyFill="1" applyBorder="1" applyAlignment="1" applyProtection="1">
      <alignment horizontal="right" wrapText="1"/>
      <protection hidden="1"/>
    </xf>
    <xf numFmtId="4" fontId="2" fillId="0" borderId="28" xfId="2" applyNumberFormat="1" applyFont="1" applyFill="1" applyBorder="1" applyAlignment="1" applyProtection="1">
      <alignment horizontal="right" wrapText="1"/>
      <protection hidden="1"/>
    </xf>
    <xf numFmtId="4" fontId="2" fillId="0" borderId="4" xfId="0" applyNumberFormat="1" applyFont="1" applyFill="1" applyBorder="1" applyAlignment="1">
      <alignment horizontal="right" wrapText="1"/>
    </xf>
    <xf numFmtId="4" fontId="2" fillId="0" borderId="28" xfId="0" applyNumberFormat="1" applyFont="1" applyFill="1" applyBorder="1" applyAlignment="1">
      <alignment horizontal="right" wrapText="1"/>
    </xf>
    <xf numFmtId="4" fontId="7" fillId="0" borderId="4" xfId="0" applyNumberFormat="1" applyFont="1" applyFill="1" applyBorder="1" applyAlignment="1">
      <alignment horizontal="right"/>
    </xf>
    <xf numFmtId="4" fontId="7" fillId="0" borderId="28" xfId="0" applyNumberFormat="1" applyFont="1" applyFill="1" applyBorder="1" applyAlignment="1">
      <alignment horizontal="right"/>
    </xf>
    <xf numFmtId="4" fontId="9" fillId="0" borderId="4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4" fontId="2" fillId="0" borderId="36" xfId="2" applyNumberFormat="1" applyFont="1" applyFill="1" applyBorder="1" applyAlignment="1" applyProtection="1">
      <alignment horizontal="right"/>
      <protection hidden="1"/>
    </xf>
    <xf numFmtId="4" fontId="2" fillId="0" borderId="9" xfId="2" applyNumberFormat="1" applyFont="1" applyFill="1" applyBorder="1" applyAlignment="1" applyProtection="1">
      <alignment horizontal="right"/>
      <protection hidden="1"/>
    </xf>
    <xf numFmtId="4" fontId="7" fillId="0" borderId="37" xfId="0" applyNumberFormat="1" applyFont="1" applyFill="1" applyBorder="1" applyAlignment="1">
      <alignment horizontal="right"/>
    </xf>
    <xf numFmtId="4" fontId="7" fillId="0" borderId="36" xfId="2" applyNumberFormat="1" applyFont="1" applyFill="1" applyBorder="1" applyAlignment="1" applyProtection="1">
      <alignment horizontal="right"/>
      <protection hidden="1"/>
    </xf>
    <xf numFmtId="4" fontId="7" fillId="0" borderId="36" xfId="0" applyNumberFormat="1" applyFont="1" applyFill="1" applyBorder="1" applyAlignment="1">
      <alignment horizontal="right"/>
    </xf>
    <xf numFmtId="4" fontId="7" fillId="0" borderId="37" xfId="2" applyNumberFormat="1" applyFont="1" applyFill="1" applyBorder="1" applyAlignment="1" applyProtection="1">
      <alignment horizontal="right"/>
      <protection hidden="1"/>
    </xf>
    <xf numFmtId="165" fontId="2" fillId="2" borderId="4" xfId="3" applyNumberFormat="1" applyFont="1" applyFill="1" applyBorder="1" applyAlignment="1" applyProtection="1">
      <alignment horizontal="left"/>
      <protection hidden="1"/>
    </xf>
    <xf numFmtId="4" fontId="2" fillId="2" borderId="4" xfId="2" applyNumberFormat="1" applyFont="1" applyFill="1" applyBorder="1" applyAlignment="1" applyProtection="1">
      <alignment horizontal="right"/>
      <protection hidden="1"/>
    </xf>
    <xf numFmtId="4" fontId="2" fillId="2" borderId="28" xfId="2" applyNumberFormat="1" applyFont="1" applyFill="1" applyBorder="1" applyAlignment="1" applyProtection="1">
      <alignment horizontal="right"/>
      <protection hidden="1"/>
    </xf>
    <xf numFmtId="165" fontId="2" fillId="3" borderId="4" xfId="2" applyNumberFormat="1" applyFont="1" applyFill="1" applyBorder="1" applyAlignment="1" applyProtection="1">
      <alignment wrapText="1"/>
      <protection locked="0"/>
    </xf>
    <xf numFmtId="165" fontId="2" fillId="3" borderId="4" xfId="2" applyNumberFormat="1" applyFont="1" applyFill="1" applyBorder="1" applyAlignment="1" applyProtection="1">
      <alignment horizontal="left" wrapText="1"/>
      <protection locked="0"/>
    </xf>
    <xf numFmtId="4" fontId="2" fillId="0" borderId="0" xfId="2" applyNumberFormat="1" applyFont="1" applyFill="1" applyBorder="1" applyAlignment="1" applyProtection="1">
      <alignment horizontal="right" wrapText="1"/>
      <protection hidden="1"/>
    </xf>
    <xf numFmtId="4" fontId="2" fillId="0" borderId="0" xfId="2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164" fontId="8" fillId="0" borderId="25" xfId="2" applyNumberFormat="1" applyFont="1" applyFill="1" applyBorder="1" applyAlignment="1" applyProtection="1">
      <alignment horizontal="center" wrapText="1"/>
      <protection hidden="1"/>
    </xf>
    <xf numFmtId="165" fontId="7" fillId="0" borderId="18" xfId="2" applyNumberFormat="1" applyFont="1" applyFill="1" applyBorder="1" applyAlignment="1" applyProtection="1">
      <alignment horizontal="center" wrapText="1"/>
      <protection hidden="1"/>
    </xf>
    <xf numFmtId="165" fontId="7" fillId="0" borderId="38" xfId="2" applyNumberFormat="1" applyFont="1" applyFill="1" applyBorder="1" applyAlignment="1" applyProtection="1">
      <alignment horizontal="left" wrapText="1"/>
      <protection hidden="1"/>
    </xf>
    <xf numFmtId="0" fontId="7" fillId="0" borderId="21" xfId="2" applyNumberFormat="1" applyFont="1" applyFill="1" applyBorder="1" applyAlignment="1" applyProtection="1">
      <alignment horizontal="center" vertical="center" textRotation="90"/>
      <protection hidden="1"/>
    </xf>
    <xf numFmtId="49" fontId="7" fillId="0" borderId="22" xfId="3" applyNumberFormat="1" applyFont="1" applyFill="1" applyBorder="1" applyAlignment="1" applyProtection="1">
      <alignment horizontal="center" vertical="center" textRotation="90" wrapText="1"/>
      <protection hidden="1"/>
    </xf>
    <xf numFmtId="49" fontId="7" fillId="0" borderId="4" xfId="2" applyNumberFormat="1" applyFont="1" applyFill="1" applyBorder="1" applyAlignment="1" applyProtection="1">
      <alignment horizontal="center" vertical="center" textRotation="88" wrapText="1"/>
      <protection hidden="1"/>
    </xf>
    <xf numFmtId="49" fontId="7" fillId="0" borderId="32" xfId="2" applyNumberFormat="1" applyFont="1" applyFill="1" applyBorder="1" applyAlignment="1" applyProtection="1">
      <alignment horizontal="center" vertical="center" textRotation="90" wrapText="1"/>
      <protection hidden="1"/>
    </xf>
    <xf numFmtId="49" fontId="7" fillId="0" borderId="21" xfId="3" applyNumberFormat="1" applyFont="1" applyFill="1" applyBorder="1" applyAlignment="1" applyProtection="1">
      <alignment horizontal="center" vertical="center" wrapText="1"/>
      <protection hidden="1"/>
    </xf>
    <xf numFmtId="49" fontId="10" fillId="0" borderId="5" xfId="2" applyNumberFormat="1" applyFont="1" applyFill="1" applyBorder="1" applyAlignment="1" applyProtection="1">
      <alignment horizontal="center" wrapText="1"/>
      <protection hidden="1"/>
    </xf>
    <xf numFmtId="49" fontId="2" fillId="0" borderId="5" xfId="2" applyNumberFormat="1" applyFont="1" applyFill="1" applyBorder="1" applyAlignment="1" applyProtection="1">
      <alignment horizontal="center" wrapText="1"/>
      <protection hidden="1"/>
    </xf>
    <xf numFmtId="49" fontId="2" fillId="0" borderId="4" xfId="2" applyNumberFormat="1" applyFont="1" applyFill="1" applyBorder="1" applyAlignment="1" applyProtection="1">
      <alignment horizontal="center" wrapText="1"/>
      <protection hidden="1"/>
    </xf>
    <xf numFmtId="164" fontId="2" fillId="0" borderId="27" xfId="2" applyNumberFormat="1" applyFont="1" applyFill="1" applyBorder="1" applyAlignment="1" applyProtection="1">
      <alignment wrapText="1"/>
      <protection hidden="1"/>
    </xf>
    <xf numFmtId="165" fontId="2" fillId="0" borderId="26" xfId="3" applyNumberFormat="1" applyFont="1" applyFill="1" applyBorder="1" applyAlignment="1" applyProtection="1">
      <alignment horizontal="left" wrapText="1"/>
      <protection hidden="1"/>
    </xf>
    <xf numFmtId="165" fontId="2" fillId="0" borderId="27" xfId="3" applyNumberFormat="1" applyFont="1" applyFill="1" applyBorder="1" applyAlignment="1" applyProtection="1">
      <alignment horizontal="left" wrapText="1"/>
      <protection hidden="1"/>
    </xf>
    <xf numFmtId="165" fontId="2" fillId="0" borderId="5" xfId="3" applyNumberFormat="1" applyFont="1" applyFill="1" applyBorder="1" applyAlignment="1" applyProtection="1">
      <alignment horizontal="left" wrapText="1"/>
      <protection hidden="1"/>
    </xf>
    <xf numFmtId="166" fontId="2" fillId="0" borderId="5" xfId="3" applyNumberFormat="1" applyFont="1" applyFill="1" applyBorder="1" applyAlignment="1" applyProtection="1">
      <alignment horizontal="left" wrapText="1"/>
      <protection hidden="1"/>
    </xf>
    <xf numFmtId="166" fontId="10" fillId="0" borderId="26" xfId="3" applyNumberFormat="1" applyFont="1" applyFill="1" applyBorder="1" applyAlignment="1" applyProtection="1">
      <alignment horizontal="center" wrapText="1"/>
      <protection hidden="1"/>
    </xf>
    <xf numFmtId="166" fontId="10" fillId="0" borderId="27" xfId="3" applyNumberFormat="1" applyFont="1" applyFill="1" applyBorder="1" applyAlignment="1" applyProtection="1">
      <alignment horizontal="center" wrapText="1"/>
      <protection hidden="1"/>
    </xf>
    <xf numFmtId="4" fontId="2" fillId="0" borderId="32" xfId="2" applyNumberFormat="1" applyFont="1" applyFill="1" applyBorder="1" applyAlignment="1" applyProtection="1">
      <alignment horizontal="right"/>
      <protection hidden="1"/>
    </xf>
    <xf numFmtId="164" fontId="7" fillId="0" borderId="16" xfId="2" applyNumberFormat="1" applyFont="1" applyFill="1" applyBorder="1" applyAlignment="1" applyProtection="1">
      <alignment horizontal="center" wrapText="1"/>
      <protection hidden="1"/>
    </xf>
    <xf numFmtId="164" fontId="7" fillId="0" borderId="12" xfId="2" applyNumberFormat="1" applyFont="1" applyFill="1" applyBorder="1" applyAlignment="1" applyProtection="1">
      <alignment horizontal="center" wrapText="1"/>
      <protection hidden="1"/>
    </xf>
    <xf numFmtId="164" fontId="7" fillId="0" borderId="18" xfId="2" applyNumberFormat="1" applyFont="1" applyFill="1" applyBorder="1" applyAlignment="1" applyProtection="1">
      <alignment horizontal="center" wrapText="1"/>
      <protection hidden="1"/>
    </xf>
    <xf numFmtId="0" fontId="5" fillId="0" borderId="0" xfId="2" applyFont="1" applyAlignment="1">
      <alignment horizontal="right" wrapText="1"/>
    </xf>
    <xf numFmtId="0" fontId="0" fillId="0" borderId="0" xfId="0" applyAlignment="1">
      <alignment horizontal="right" wrapText="1"/>
    </xf>
    <xf numFmtId="49" fontId="7" fillId="0" borderId="39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5" fontId="7" fillId="0" borderId="32" xfId="2" applyNumberFormat="1" applyFont="1" applyFill="1" applyBorder="1" applyAlignment="1" applyProtection="1">
      <alignment horizontal="left" wrapText="1"/>
      <protection hidden="1"/>
    </xf>
    <xf numFmtId="165" fontId="7" fillId="0" borderId="27" xfId="2" applyNumberFormat="1" applyFont="1" applyFill="1" applyBorder="1" applyAlignment="1" applyProtection="1">
      <alignment horizontal="left" wrapText="1"/>
      <protection hidden="1"/>
    </xf>
    <xf numFmtId="165" fontId="7" fillId="0" borderId="5" xfId="2" applyNumberFormat="1" applyFont="1" applyFill="1" applyBorder="1" applyAlignment="1" applyProtection="1">
      <alignment horizontal="left" wrapText="1"/>
      <protection hidden="1"/>
    </xf>
    <xf numFmtId="165" fontId="2" fillId="0" borderId="32" xfId="2" applyNumberFormat="1" applyFont="1" applyFill="1" applyBorder="1" applyAlignment="1" applyProtection="1">
      <alignment horizontal="left" wrapText="1"/>
      <protection hidden="1"/>
    </xf>
    <xf numFmtId="165" fontId="2" fillId="0" borderId="27" xfId="2" applyNumberFormat="1" applyFont="1" applyFill="1" applyBorder="1" applyAlignment="1" applyProtection="1">
      <alignment horizontal="left" wrapText="1"/>
      <protection hidden="1"/>
    </xf>
    <xf numFmtId="165" fontId="2" fillId="0" borderId="5" xfId="2" applyNumberFormat="1" applyFont="1" applyFill="1" applyBorder="1" applyAlignment="1" applyProtection="1">
      <alignment horizontal="left" wrapText="1"/>
      <protection hidden="1"/>
    </xf>
    <xf numFmtId="165" fontId="2" fillId="0" borderId="26" xfId="3" applyNumberFormat="1" applyFont="1" applyFill="1" applyBorder="1" applyAlignment="1" applyProtection="1">
      <alignment horizontal="left" wrapText="1"/>
      <protection hidden="1"/>
    </xf>
    <xf numFmtId="165" fontId="2" fillId="0" borderId="27" xfId="3" applyNumberFormat="1" applyFont="1" applyFill="1" applyBorder="1" applyAlignment="1" applyProtection="1">
      <alignment horizontal="left" wrapText="1"/>
      <protection hidden="1"/>
    </xf>
    <xf numFmtId="165" fontId="2" fillId="0" borderId="5" xfId="3" applyNumberFormat="1" applyFont="1" applyFill="1" applyBorder="1" applyAlignment="1" applyProtection="1">
      <alignment horizontal="left" wrapText="1"/>
      <protection hidden="1"/>
    </xf>
    <xf numFmtId="165" fontId="7" fillId="0" borderId="7" xfId="2" applyNumberFormat="1" applyFont="1" applyFill="1" applyBorder="1" applyAlignment="1" applyProtection="1">
      <alignment horizontal="center" wrapText="1"/>
      <protection hidden="1"/>
    </xf>
    <xf numFmtId="165" fontId="7" fillId="0" borderId="12" xfId="2" applyNumberFormat="1" applyFont="1" applyFill="1" applyBorder="1" applyAlignment="1" applyProtection="1">
      <alignment horizontal="center" wrapText="1"/>
      <protection hidden="1"/>
    </xf>
    <xf numFmtId="165" fontId="7" fillId="0" borderId="18" xfId="2" applyNumberFormat="1" applyFont="1" applyFill="1" applyBorder="1" applyAlignment="1" applyProtection="1">
      <alignment horizontal="center" wrapText="1"/>
      <protection hidden="1"/>
    </xf>
    <xf numFmtId="165" fontId="7" fillId="0" borderId="7" xfId="2" applyNumberFormat="1" applyFont="1" applyFill="1" applyBorder="1" applyAlignment="1" applyProtection="1">
      <alignment horizontal="left" wrapText="1"/>
      <protection hidden="1"/>
    </xf>
    <xf numFmtId="165" fontId="7" fillId="0" borderId="12" xfId="2" applyNumberFormat="1" applyFont="1" applyFill="1" applyBorder="1" applyAlignment="1" applyProtection="1">
      <alignment horizontal="left" wrapText="1"/>
      <protection hidden="1"/>
    </xf>
    <xf numFmtId="165" fontId="7" fillId="0" borderId="18" xfId="2" applyNumberFormat="1" applyFont="1" applyFill="1" applyBorder="1" applyAlignment="1" applyProtection="1">
      <alignment horizontal="left" wrapText="1"/>
      <protection hidden="1"/>
    </xf>
    <xf numFmtId="165" fontId="8" fillId="0" borderId="32" xfId="2" applyNumberFormat="1" applyFont="1" applyFill="1" applyBorder="1" applyAlignment="1" applyProtection="1">
      <alignment horizontal="center" wrapText="1"/>
      <protection hidden="1"/>
    </xf>
    <xf numFmtId="165" fontId="8" fillId="0" borderId="27" xfId="2" applyNumberFormat="1" applyFont="1" applyFill="1" applyBorder="1" applyAlignment="1" applyProtection="1">
      <alignment horizontal="center" wrapText="1"/>
      <protection hidden="1"/>
    </xf>
    <xf numFmtId="165" fontId="8" fillId="0" borderId="5" xfId="2" applyNumberFormat="1" applyFont="1" applyFill="1" applyBorder="1" applyAlignment="1" applyProtection="1">
      <alignment horizontal="center" wrapText="1"/>
      <protection hidden="1"/>
    </xf>
    <xf numFmtId="165" fontId="2" fillId="0" borderId="32" xfId="3" applyNumberFormat="1" applyFont="1" applyFill="1" applyBorder="1" applyAlignment="1" applyProtection="1">
      <alignment horizontal="left" wrapText="1"/>
      <protection hidden="1"/>
    </xf>
    <xf numFmtId="164" fontId="8" fillId="0" borderId="26" xfId="2" applyNumberFormat="1" applyFont="1" applyFill="1" applyBorder="1" applyAlignment="1" applyProtection="1">
      <alignment horizontal="center" wrapText="1"/>
      <protection hidden="1"/>
    </xf>
    <xf numFmtId="164" fontId="8" fillId="0" borderId="27" xfId="2" applyNumberFormat="1" applyFont="1" applyFill="1" applyBorder="1" applyAlignment="1" applyProtection="1">
      <alignment horizontal="center" wrapText="1"/>
      <protection hidden="1"/>
    </xf>
    <xf numFmtId="164" fontId="8" fillId="0" borderId="5" xfId="2" applyNumberFormat="1" applyFont="1" applyFill="1" applyBorder="1" applyAlignment="1" applyProtection="1">
      <alignment horizontal="center" wrapText="1"/>
      <protection hidden="1"/>
    </xf>
    <xf numFmtId="164" fontId="7" fillId="0" borderId="32" xfId="2" applyNumberFormat="1" applyFont="1" applyFill="1" applyBorder="1" applyAlignment="1" applyProtection="1">
      <alignment horizontal="left" wrapText="1"/>
      <protection hidden="1"/>
    </xf>
    <xf numFmtId="164" fontId="7" fillId="0" borderId="27" xfId="2" applyNumberFormat="1" applyFont="1" applyFill="1" applyBorder="1" applyAlignment="1" applyProtection="1">
      <alignment horizontal="left" wrapText="1"/>
      <protection hidden="1"/>
    </xf>
    <xf numFmtId="164" fontId="7" fillId="0" borderId="5" xfId="2" applyNumberFormat="1" applyFont="1" applyFill="1" applyBorder="1" applyAlignment="1" applyProtection="1">
      <alignment horizontal="left" wrapText="1"/>
      <protection hidden="1"/>
    </xf>
    <xf numFmtId="164" fontId="2" fillId="0" borderId="32" xfId="2" applyNumberFormat="1" applyFont="1" applyFill="1" applyBorder="1" applyAlignment="1" applyProtection="1">
      <alignment horizontal="left" wrapText="1"/>
      <protection hidden="1"/>
    </xf>
    <xf numFmtId="164" fontId="2" fillId="0" borderId="27" xfId="2" applyNumberFormat="1" applyFont="1" applyFill="1" applyBorder="1" applyAlignment="1" applyProtection="1">
      <alignment horizontal="left" wrapText="1"/>
      <protection hidden="1"/>
    </xf>
    <xf numFmtId="164" fontId="2" fillId="0" borderId="5" xfId="2" applyNumberFormat="1" applyFont="1" applyFill="1" applyBorder="1" applyAlignment="1" applyProtection="1">
      <alignment horizontal="left" wrapText="1"/>
      <protection hidden="1"/>
    </xf>
    <xf numFmtId="165" fontId="7" fillId="0" borderId="26" xfId="3" applyNumberFormat="1" applyFont="1" applyFill="1" applyBorder="1" applyAlignment="1" applyProtection="1">
      <alignment wrapText="1"/>
      <protection hidden="1"/>
    </xf>
    <xf numFmtId="165" fontId="7" fillId="0" borderId="27" xfId="3" applyNumberFormat="1" applyFont="1" applyFill="1" applyBorder="1" applyAlignment="1" applyProtection="1">
      <alignment wrapText="1"/>
      <protection hidden="1"/>
    </xf>
    <xf numFmtId="165" fontId="7" fillId="0" borderId="5" xfId="3" applyNumberFormat="1" applyFont="1" applyFill="1" applyBorder="1" applyAlignment="1" applyProtection="1">
      <alignment wrapText="1"/>
      <protection hidden="1"/>
    </xf>
    <xf numFmtId="165" fontId="2" fillId="0" borderId="26" xfId="3" applyNumberFormat="1" applyFont="1" applyFill="1" applyBorder="1" applyAlignment="1" applyProtection="1">
      <alignment wrapText="1"/>
      <protection hidden="1"/>
    </xf>
    <xf numFmtId="165" fontId="2" fillId="0" borderId="27" xfId="3" applyNumberFormat="1" applyFont="1" applyFill="1" applyBorder="1" applyAlignment="1" applyProtection="1">
      <alignment wrapText="1"/>
      <protection hidden="1"/>
    </xf>
    <xf numFmtId="165" fontId="2" fillId="0" borderId="5" xfId="3" applyNumberFormat="1" applyFont="1" applyFill="1" applyBorder="1" applyAlignment="1" applyProtection="1">
      <alignment wrapText="1"/>
      <protection hidden="1"/>
    </xf>
    <xf numFmtId="164" fontId="7" fillId="0" borderId="13" xfId="2" applyNumberFormat="1" applyFont="1" applyFill="1" applyBorder="1" applyAlignment="1" applyProtection="1">
      <alignment horizontal="left" wrapText="1"/>
      <protection hidden="1"/>
    </xf>
    <xf numFmtId="165" fontId="8" fillId="0" borderId="26" xfId="3" applyNumberFormat="1" applyFont="1" applyFill="1" applyBorder="1" applyAlignment="1" applyProtection="1">
      <alignment horizontal="center" wrapText="1"/>
      <protection hidden="1"/>
    </xf>
    <xf numFmtId="165" fontId="8" fillId="0" borderId="27" xfId="3" applyNumberFormat="1" applyFont="1" applyFill="1" applyBorder="1" applyAlignment="1" applyProtection="1">
      <alignment horizontal="center" wrapText="1"/>
      <protection hidden="1"/>
    </xf>
    <xf numFmtId="165" fontId="8" fillId="0" borderId="5" xfId="3" applyNumberFormat="1" applyFont="1" applyFill="1" applyBorder="1" applyAlignment="1" applyProtection="1">
      <alignment horizontal="center" wrapText="1"/>
      <protection hidden="1"/>
    </xf>
    <xf numFmtId="165" fontId="7" fillId="0" borderId="32" xfId="3" applyNumberFormat="1" applyFont="1" applyFill="1" applyBorder="1" applyAlignment="1" applyProtection="1">
      <alignment wrapText="1"/>
      <protection hidden="1"/>
    </xf>
    <xf numFmtId="165" fontId="2" fillId="0" borderId="32" xfId="3" applyNumberFormat="1" applyFont="1" applyFill="1" applyBorder="1" applyAlignment="1" applyProtection="1">
      <alignment wrapText="1"/>
      <protection hidden="1"/>
    </xf>
    <xf numFmtId="164" fontId="8" fillId="0" borderId="26" xfId="2" applyNumberFormat="1" applyFont="1" applyFill="1" applyBorder="1" applyAlignment="1" applyProtection="1">
      <alignment horizontal="center"/>
      <protection hidden="1"/>
    </xf>
    <xf numFmtId="164" fontId="8" fillId="0" borderId="27" xfId="2" applyNumberFormat="1" applyFont="1" applyFill="1" applyBorder="1" applyAlignment="1" applyProtection="1">
      <alignment horizontal="center"/>
      <protection hidden="1"/>
    </xf>
    <xf numFmtId="164" fontId="8" fillId="0" borderId="5" xfId="2" applyNumberFormat="1" applyFont="1" applyFill="1" applyBorder="1" applyAlignment="1" applyProtection="1">
      <alignment horizontal="center"/>
      <protection hidden="1"/>
    </xf>
    <xf numFmtId="164" fontId="2" fillId="0" borderId="32" xfId="2" applyNumberFormat="1" applyFont="1" applyFill="1" applyBorder="1" applyAlignment="1" applyProtection="1">
      <alignment wrapText="1"/>
      <protection hidden="1"/>
    </xf>
    <xf numFmtId="164" fontId="2" fillId="0" borderId="27" xfId="2" applyNumberFormat="1" applyFont="1" applyFill="1" applyBorder="1" applyAlignment="1" applyProtection="1">
      <alignment wrapText="1"/>
      <protection hidden="1"/>
    </xf>
    <xf numFmtId="164" fontId="2" fillId="0" borderId="5" xfId="2" applyNumberFormat="1" applyFont="1" applyFill="1" applyBorder="1" applyAlignment="1" applyProtection="1">
      <alignment wrapText="1"/>
      <protection hidden="1"/>
    </xf>
    <xf numFmtId="166" fontId="10" fillId="0" borderId="26" xfId="3" applyNumberFormat="1" applyFont="1" applyFill="1" applyBorder="1" applyAlignment="1" applyProtection="1">
      <alignment horizontal="center" wrapText="1"/>
      <protection hidden="1"/>
    </xf>
    <xf numFmtId="166" fontId="10" fillId="0" borderId="27" xfId="3" applyNumberFormat="1" applyFont="1" applyFill="1" applyBorder="1" applyAlignment="1" applyProtection="1">
      <alignment horizontal="center" wrapText="1"/>
      <protection hidden="1"/>
    </xf>
    <xf numFmtId="166" fontId="10" fillId="0" borderId="5" xfId="3" applyNumberFormat="1" applyFont="1" applyFill="1" applyBorder="1" applyAlignment="1" applyProtection="1">
      <alignment horizontal="center" wrapText="1"/>
      <protection hidden="1"/>
    </xf>
    <xf numFmtId="164" fontId="2" fillId="0" borderId="26" xfId="2" applyNumberFormat="1" applyFont="1" applyFill="1" applyBorder="1" applyAlignment="1" applyProtection="1">
      <alignment horizontal="left" wrapText="1"/>
      <protection hidden="1"/>
    </xf>
    <xf numFmtId="164" fontId="7" fillId="0" borderId="26" xfId="2" applyNumberFormat="1" applyFont="1" applyFill="1" applyBorder="1" applyAlignment="1" applyProtection="1">
      <alignment horizontal="left" wrapText="1"/>
      <protection hidden="1"/>
    </xf>
    <xf numFmtId="164" fontId="10" fillId="0" borderId="26" xfId="2" applyNumberFormat="1" applyFont="1" applyFill="1" applyBorder="1" applyAlignment="1" applyProtection="1">
      <alignment horizontal="center" wrapText="1"/>
      <protection hidden="1"/>
    </xf>
    <xf numFmtId="164" fontId="10" fillId="0" borderId="27" xfId="2" applyNumberFormat="1" applyFont="1" applyFill="1" applyBorder="1" applyAlignment="1" applyProtection="1">
      <alignment horizontal="center" wrapText="1"/>
      <protection hidden="1"/>
    </xf>
    <xf numFmtId="164" fontId="10" fillId="0" borderId="5" xfId="2" applyNumberFormat="1" applyFont="1" applyFill="1" applyBorder="1" applyAlignment="1" applyProtection="1">
      <alignment horizontal="center" wrapText="1"/>
      <protection hidden="1"/>
    </xf>
    <xf numFmtId="165" fontId="2" fillId="0" borderId="26" xfId="2" applyNumberFormat="1" applyFont="1" applyFill="1" applyBorder="1" applyAlignment="1" applyProtection="1">
      <alignment horizontal="left" wrapText="1"/>
      <protection hidden="1"/>
    </xf>
    <xf numFmtId="164" fontId="10" fillId="0" borderId="26" xfId="3" applyNumberFormat="1" applyFont="1" applyFill="1" applyBorder="1" applyAlignment="1" applyProtection="1">
      <alignment horizontal="center" wrapText="1"/>
      <protection hidden="1"/>
    </xf>
    <xf numFmtId="164" fontId="10" fillId="0" borderId="27" xfId="3" applyNumberFormat="1" applyFont="1" applyFill="1" applyBorder="1" applyAlignment="1" applyProtection="1">
      <alignment horizontal="center" wrapText="1"/>
      <protection hidden="1"/>
    </xf>
    <xf numFmtId="164" fontId="10" fillId="0" borderId="5" xfId="3" applyNumberFormat="1" applyFont="1" applyFill="1" applyBorder="1" applyAlignment="1" applyProtection="1">
      <alignment horizontal="center" wrapText="1"/>
      <protection hidden="1"/>
    </xf>
    <xf numFmtId="166" fontId="2" fillId="0" borderId="26" xfId="3" applyNumberFormat="1" applyFont="1" applyFill="1" applyBorder="1" applyAlignment="1" applyProtection="1">
      <alignment horizontal="left" wrapText="1"/>
      <protection hidden="1"/>
    </xf>
    <xf numFmtId="166" fontId="2" fillId="0" borderId="27" xfId="3" applyNumberFormat="1" applyFont="1" applyFill="1" applyBorder="1" applyAlignment="1" applyProtection="1">
      <alignment horizontal="left" wrapText="1"/>
      <protection hidden="1"/>
    </xf>
    <xf numFmtId="166" fontId="2" fillId="0" borderId="5" xfId="3" applyNumberFormat="1" applyFont="1" applyFill="1" applyBorder="1" applyAlignment="1" applyProtection="1">
      <alignment horizontal="left" wrapText="1"/>
      <protection hidden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5" fillId="0" borderId="6" xfId="2" applyFont="1" applyBorder="1" applyAlignment="1" applyProtection="1">
      <alignment horizontal="right"/>
      <protection hidden="1"/>
    </xf>
    <xf numFmtId="0" fontId="7" fillId="0" borderId="17" xfId="2" applyNumberFormat="1" applyFont="1" applyFill="1" applyBorder="1" applyAlignment="1" applyProtection="1">
      <alignment horizontal="center" vertical="center"/>
      <protection hidden="1"/>
    </xf>
    <xf numFmtId="0" fontId="7" fillId="0" borderId="21" xfId="2" applyNumberFormat="1" applyFont="1" applyFill="1" applyBorder="1" applyAlignment="1" applyProtection="1">
      <alignment horizontal="center" vertical="center"/>
      <protection hidden="1"/>
    </xf>
    <xf numFmtId="0" fontId="7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22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64" fontId="8" fillId="0" borderId="23" xfId="2" applyNumberFormat="1" applyFont="1" applyFill="1" applyBorder="1" applyAlignment="1" applyProtection="1">
      <alignment horizontal="center" wrapText="1"/>
      <protection hidden="1"/>
    </xf>
    <xf numFmtId="164" fontId="8" fillId="0" borderId="24" xfId="2" applyNumberFormat="1" applyFont="1" applyFill="1" applyBorder="1" applyAlignment="1" applyProtection="1">
      <alignment horizontal="center" wrapText="1"/>
      <protection hidden="1"/>
    </xf>
    <xf numFmtId="164" fontId="8" fillId="0" borderId="25" xfId="2" applyNumberFormat="1" applyFont="1" applyFill="1" applyBorder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4"/>
    <cellStyle name="Обычный_Tmp2" xfId="2"/>
    <cellStyle name="Обычный_Tmp3" xfId="3"/>
    <cellStyle name="Обычный_Прил№5 (вед.2006)2007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85"/>
  <sheetViews>
    <sheetView tabSelected="1" topLeftCell="F1" workbookViewId="0">
      <selection activeCell="B5" sqref="B5:N5"/>
    </sheetView>
  </sheetViews>
  <sheetFormatPr defaultRowHeight="15" x14ac:dyDescent="0.25"/>
  <cols>
    <col min="1" max="1" width="7.85546875" style="117" hidden="1" customWidth="1"/>
    <col min="2" max="2" width="8.28515625" style="117" hidden="1" customWidth="1"/>
    <col min="3" max="3" width="7.42578125" style="117" hidden="1" customWidth="1"/>
    <col min="4" max="4" width="7.140625" style="117" hidden="1" customWidth="1"/>
    <col min="5" max="5" width="6.7109375" style="117" hidden="1" customWidth="1"/>
    <col min="6" max="6" width="49.85546875" style="117" customWidth="1"/>
    <col min="7" max="7" width="7.28515625" style="117" customWidth="1"/>
    <col min="8" max="8" width="6.42578125" style="118" customWidth="1"/>
    <col min="9" max="9" width="5" style="118" customWidth="1"/>
    <col min="10" max="10" width="11.7109375" style="118" customWidth="1"/>
    <col min="11" max="11" width="7.7109375" style="118" customWidth="1"/>
    <col min="12" max="12" width="10.7109375" style="117" customWidth="1"/>
    <col min="13" max="14" width="10.7109375" customWidth="1"/>
    <col min="15" max="15" width="4" customWidth="1"/>
  </cols>
  <sheetData>
    <row r="2" spans="1:15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 t="s">
        <v>202</v>
      </c>
      <c r="O2" s="120"/>
    </row>
    <row r="3" spans="1:15" ht="36" customHeight="1" x14ac:dyDescent="0.25">
      <c r="A3" s="121"/>
      <c r="B3" s="121"/>
      <c r="C3" s="121"/>
      <c r="D3" s="121"/>
      <c r="E3" s="121"/>
      <c r="F3" s="194" t="s">
        <v>206</v>
      </c>
      <c r="G3" s="194"/>
      <c r="H3" s="195"/>
      <c r="I3" s="195"/>
      <c r="J3" s="195"/>
      <c r="K3" s="195"/>
      <c r="L3" s="195"/>
      <c r="M3" s="195"/>
      <c r="N3" s="195"/>
      <c r="O3" s="121"/>
    </row>
    <row r="4" spans="1:15" x14ac:dyDescent="0.25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</row>
    <row r="5" spans="1:15" ht="57" customHeight="1" x14ac:dyDescent="0.25">
      <c r="A5" s="3"/>
      <c r="B5" s="260" t="s">
        <v>204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</row>
    <row r="6" spans="1:15" ht="15.75" thickBot="1" x14ac:dyDescent="0.3">
      <c r="A6" s="4"/>
      <c r="B6" s="4"/>
      <c r="C6" s="4"/>
      <c r="D6" s="4"/>
      <c r="E6" s="4"/>
      <c r="F6" s="4"/>
      <c r="G6" s="4"/>
      <c r="H6" s="5"/>
      <c r="I6" s="5"/>
      <c r="J6" s="5"/>
      <c r="K6" s="261" t="s">
        <v>1</v>
      </c>
      <c r="L6" s="261"/>
      <c r="M6" s="261"/>
      <c r="N6" s="261"/>
    </row>
    <row r="7" spans="1:15" ht="15" customHeight="1" thickBot="1" x14ac:dyDescent="0.3">
      <c r="A7" s="6" t="s">
        <v>2</v>
      </c>
      <c r="B7" s="7"/>
      <c r="C7" s="7"/>
      <c r="D7" s="7"/>
      <c r="E7" s="7"/>
      <c r="F7" s="262" t="s">
        <v>2</v>
      </c>
      <c r="G7" s="196" t="s">
        <v>0</v>
      </c>
      <c r="H7" s="197"/>
      <c r="I7" s="197"/>
      <c r="J7" s="197"/>
      <c r="K7" s="198"/>
      <c r="L7" s="264">
        <v>2023</v>
      </c>
      <c r="M7" s="266">
        <v>2024</v>
      </c>
      <c r="N7" s="268">
        <v>225</v>
      </c>
    </row>
    <row r="8" spans="1:15" ht="59.25" thickBot="1" x14ac:dyDescent="0.3">
      <c r="A8" s="8"/>
      <c r="B8" s="9"/>
      <c r="C8" s="9"/>
      <c r="D8" s="9"/>
      <c r="E8" s="9"/>
      <c r="F8" s="263"/>
      <c r="G8" s="175" t="s">
        <v>203</v>
      </c>
      <c r="H8" s="178" t="s">
        <v>3</v>
      </c>
      <c r="I8" s="177" t="s">
        <v>43</v>
      </c>
      <c r="J8" s="179" t="s">
        <v>44</v>
      </c>
      <c r="K8" s="176" t="s">
        <v>45</v>
      </c>
      <c r="L8" s="265"/>
      <c r="M8" s="267"/>
      <c r="N8" s="269"/>
    </row>
    <row r="9" spans="1:15" ht="13.15" customHeight="1" x14ac:dyDescent="0.25">
      <c r="A9" s="270" t="s">
        <v>46</v>
      </c>
      <c r="B9" s="271"/>
      <c r="C9" s="271"/>
      <c r="D9" s="271"/>
      <c r="E9" s="271"/>
      <c r="F9" s="272"/>
      <c r="G9" s="172"/>
      <c r="H9" s="10" t="s">
        <v>47</v>
      </c>
      <c r="I9" s="10"/>
      <c r="J9" s="10"/>
      <c r="K9" s="10"/>
      <c r="L9" s="126">
        <f>+L10+L15+L27+L32+L37+L42</f>
        <v>18493802.280000001</v>
      </c>
      <c r="M9" s="126">
        <f>+M10+M15+M27+M32+M37+M42</f>
        <v>13337802.280000001</v>
      </c>
      <c r="N9" s="126">
        <f>+N10+N15+N27+N32+N37+N42</f>
        <v>13342802.280000001</v>
      </c>
    </row>
    <row r="10" spans="1:15" ht="30.6" hidden="1" customHeight="1" x14ac:dyDescent="0.25">
      <c r="A10" s="250" t="s">
        <v>48</v>
      </c>
      <c r="B10" s="251"/>
      <c r="C10" s="251"/>
      <c r="D10" s="251"/>
      <c r="E10" s="251"/>
      <c r="F10" s="252"/>
      <c r="G10" s="32"/>
      <c r="H10" s="11" t="s">
        <v>4</v>
      </c>
      <c r="I10" s="11" t="s">
        <v>5</v>
      </c>
      <c r="J10" s="11"/>
      <c r="K10" s="11"/>
      <c r="L10" s="127">
        <f t="shared" ref="L10:N12" si="0">SUM(L11)</f>
        <v>0</v>
      </c>
      <c r="M10" s="127">
        <f t="shared" si="0"/>
        <v>0</v>
      </c>
      <c r="N10" s="128">
        <f t="shared" si="0"/>
        <v>0</v>
      </c>
    </row>
    <row r="11" spans="1:15" hidden="1" x14ac:dyDescent="0.25">
      <c r="A11" s="248" t="s">
        <v>49</v>
      </c>
      <c r="B11" s="225"/>
      <c r="C11" s="225"/>
      <c r="D11" s="225"/>
      <c r="E11" s="225"/>
      <c r="F11" s="226"/>
      <c r="G11" s="35"/>
      <c r="H11" s="12" t="s">
        <v>4</v>
      </c>
      <c r="I11" s="12" t="s">
        <v>5</v>
      </c>
      <c r="J11" s="12" t="s">
        <v>50</v>
      </c>
      <c r="K11" s="12"/>
      <c r="L11" s="129">
        <f t="shared" si="0"/>
        <v>0</v>
      </c>
      <c r="M11" s="129">
        <f t="shared" si="0"/>
        <v>0</v>
      </c>
      <c r="N11" s="130">
        <f t="shared" si="0"/>
        <v>0</v>
      </c>
    </row>
    <row r="12" spans="1:15" hidden="1" x14ac:dyDescent="0.25">
      <c r="A12" s="248" t="s">
        <v>51</v>
      </c>
      <c r="B12" s="225"/>
      <c r="C12" s="225"/>
      <c r="D12" s="225"/>
      <c r="E12" s="225"/>
      <c r="F12" s="226"/>
      <c r="G12" s="35"/>
      <c r="H12" s="12" t="s">
        <v>4</v>
      </c>
      <c r="I12" s="12" t="s">
        <v>5</v>
      </c>
      <c r="J12" s="12" t="s">
        <v>52</v>
      </c>
      <c r="K12" s="12"/>
      <c r="L12" s="129">
        <f t="shared" si="0"/>
        <v>0</v>
      </c>
      <c r="M12" s="129">
        <f t="shared" si="0"/>
        <v>0</v>
      </c>
      <c r="N12" s="130">
        <f t="shared" si="0"/>
        <v>0</v>
      </c>
    </row>
    <row r="13" spans="1:15" hidden="1" x14ac:dyDescent="0.25">
      <c r="A13" s="253" t="s">
        <v>53</v>
      </c>
      <c r="B13" s="203"/>
      <c r="C13" s="203"/>
      <c r="D13" s="203"/>
      <c r="E13" s="203"/>
      <c r="F13" s="204"/>
      <c r="G13" s="15"/>
      <c r="H13" s="12" t="s">
        <v>4</v>
      </c>
      <c r="I13" s="12" t="s">
        <v>5</v>
      </c>
      <c r="J13" s="12" t="s">
        <v>54</v>
      </c>
      <c r="K13" s="12"/>
      <c r="L13" s="129">
        <f>L14</f>
        <v>0</v>
      </c>
      <c r="M13" s="131">
        <f>M14</f>
        <v>0</v>
      </c>
      <c r="N13" s="132">
        <f>N14</f>
        <v>0</v>
      </c>
    </row>
    <row r="14" spans="1:15" ht="23.25" hidden="1" x14ac:dyDescent="0.25">
      <c r="A14" s="13"/>
      <c r="B14" s="14"/>
      <c r="C14" s="14"/>
      <c r="D14" s="14"/>
      <c r="E14" s="14"/>
      <c r="F14" s="15" t="s">
        <v>55</v>
      </c>
      <c r="G14" s="15"/>
      <c r="H14" s="12" t="s">
        <v>4</v>
      </c>
      <c r="I14" s="12" t="s">
        <v>5</v>
      </c>
      <c r="J14" s="12" t="s">
        <v>54</v>
      </c>
      <c r="K14" s="12" t="s">
        <v>56</v>
      </c>
      <c r="L14" s="129">
        <v>0</v>
      </c>
      <c r="M14" s="131">
        <v>0</v>
      </c>
      <c r="N14" s="132">
        <v>0</v>
      </c>
    </row>
    <row r="15" spans="1:15" ht="36.6" customHeight="1" x14ac:dyDescent="0.25">
      <c r="A15" s="250" t="s">
        <v>57</v>
      </c>
      <c r="B15" s="251"/>
      <c r="C15" s="251"/>
      <c r="D15" s="251"/>
      <c r="E15" s="251"/>
      <c r="F15" s="252"/>
      <c r="G15" s="180">
        <v>871</v>
      </c>
      <c r="H15" s="11" t="s">
        <v>4</v>
      </c>
      <c r="I15" s="11" t="s">
        <v>6</v>
      </c>
      <c r="J15" s="11"/>
      <c r="K15" s="11"/>
      <c r="L15" s="127">
        <f>L16</f>
        <v>6124754.46</v>
      </c>
      <c r="M15" s="127">
        <f>M16</f>
        <v>6124754.46</v>
      </c>
      <c r="N15" s="128">
        <f>N16</f>
        <v>6124754.46</v>
      </c>
    </row>
    <row r="16" spans="1:15" ht="20.45" customHeight="1" x14ac:dyDescent="0.25">
      <c r="A16" s="248" t="s">
        <v>58</v>
      </c>
      <c r="B16" s="225"/>
      <c r="C16" s="225"/>
      <c r="D16" s="225"/>
      <c r="E16" s="225"/>
      <c r="F16" s="226"/>
      <c r="G16" s="181">
        <v>871</v>
      </c>
      <c r="H16" s="12" t="s">
        <v>4</v>
      </c>
      <c r="I16" s="12" t="s">
        <v>6</v>
      </c>
      <c r="J16" s="12" t="s">
        <v>50</v>
      </c>
      <c r="K16" s="12"/>
      <c r="L16" s="129">
        <f>L17+L22</f>
        <v>6124754.46</v>
      </c>
      <c r="M16" s="129">
        <f>M17+M22</f>
        <v>6124754.46</v>
      </c>
      <c r="N16" s="130">
        <f>N17+N22</f>
        <v>6124754.46</v>
      </c>
    </row>
    <row r="17" spans="1:14" x14ac:dyDescent="0.25">
      <c r="A17" s="249" t="s">
        <v>59</v>
      </c>
      <c r="B17" s="222"/>
      <c r="C17" s="222"/>
      <c r="D17" s="222"/>
      <c r="E17" s="222"/>
      <c r="F17" s="223"/>
      <c r="G17" s="181">
        <v>871</v>
      </c>
      <c r="H17" s="12" t="s">
        <v>4</v>
      </c>
      <c r="I17" s="12" t="s">
        <v>6</v>
      </c>
      <c r="J17" s="12" t="s">
        <v>52</v>
      </c>
      <c r="K17" s="12"/>
      <c r="L17" s="133">
        <f>L18</f>
        <v>938986.78</v>
      </c>
      <c r="M17" s="133">
        <f>M18</f>
        <v>938986.78</v>
      </c>
      <c r="N17" s="134">
        <f>N18</f>
        <v>938986.78</v>
      </c>
    </row>
    <row r="18" spans="1:14" ht="42" customHeight="1" x14ac:dyDescent="0.25">
      <c r="A18" s="248" t="s">
        <v>60</v>
      </c>
      <c r="B18" s="225"/>
      <c r="C18" s="225"/>
      <c r="D18" s="225"/>
      <c r="E18" s="225"/>
      <c r="F18" s="226"/>
      <c r="G18" s="181">
        <v>871</v>
      </c>
      <c r="H18" s="12" t="s">
        <v>4</v>
      </c>
      <c r="I18" s="12" t="s">
        <v>6</v>
      </c>
      <c r="J18" s="16" t="s">
        <v>54</v>
      </c>
      <c r="K18" s="12"/>
      <c r="L18" s="129">
        <f>SUM(L19)</f>
        <v>938986.78</v>
      </c>
      <c r="M18" s="129">
        <f t="shared" ref="M18:N18" si="1">SUM(M19)</f>
        <v>938986.78</v>
      </c>
      <c r="N18" s="129">
        <f t="shared" si="1"/>
        <v>938986.78</v>
      </c>
    </row>
    <row r="19" spans="1:14" ht="24.6" customHeight="1" x14ac:dyDescent="0.25">
      <c r="A19" s="17"/>
      <c r="B19" s="18"/>
      <c r="C19" s="18"/>
      <c r="D19" s="18"/>
      <c r="E19" s="18"/>
      <c r="F19" s="124" t="s">
        <v>55</v>
      </c>
      <c r="G19" s="181">
        <v>871</v>
      </c>
      <c r="H19" s="12" t="s">
        <v>4</v>
      </c>
      <c r="I19" s="12" t="s">
        <v>6</v>
      </c>
      <c r="J19" s="16" t="s">
        <v>54</v>
      </c>
      <c r="K19" s="12" t="s">
        <v>56</v>
      </c>
      <c r="L19" s="129">
        <f>SUM(L20:L21)</f>
        <v>938986.78</v>
      </c>
      <c r="M19" s="129">
        <f t="shared" ref="M19:N19" si="2">SUM(M20:M21)</f>
        <v>938986.78</v>
      </c>
      <c r="N19" s="129">
        <f t="shared" si="2"/>
        <v>938986.78</v>
      </c>
    </row>
    <row r="20" spans="1:14" ht="24.6" customHeight="1" x14ac:dyDescent="0.25">
      <c r="A20" s="17"/>
      <c r="B20" s="18"/>
      <c r="C20" s="18"/>
      <c r="D20" s="18"/>
      <c r="E20" s="18"/>
      <c r="F20" s="122" t="s">
        <v>158</v>
      </c>
      <c r="G20" s="182">
        <v>871</v>
      </c>
      <c r="H20" s="12" t="s">
        <v>4</v>
      </c>
      <c r="I20" s="12" t="s">
        <v>6</v>
      </c>
      <c r="J20" s="16" t="s">
        <v>54</v>
      </c>
      <c r="K20" s="12" t="s">
        <v>156</v>
      </c>
      <c r="L20" s="129">
        <v>721188</v>
      </c>
      <c r="M20" s="129">
        <v>721188</v>
      </c>
      <c r="N20" s="129">
        <v>721188</v>
      </c>
    </row>
    <row r="21" spans="1:14" ht="35.450000000000003" customHeight="1" x14ac:dyDescent="0.25">
      <c r="A21" s="17"/>
      <c r="B21" s="18"/>
      <c r="C21" s="18"/>
      <c r="D21" s="18"/>
      <c r="E21" s="18"/>
      <c r="F21" s="123" t="s">
        <v>159</v>
      </c>
      <c r="G21" s="181">
        <v>871</v>
      </c>
      <c r="H21" s="12" t="s">
        <v>4</v>
      </c>
      <c r="I21" s="12" t="s">
        <v>6</v>
      </c>
      <c r="J21" s="16" t="s">
        <v>54</v>
      </c>
      <c r="K21" s="12" t="s">
        <v>157</v>
      </c>
      <c r="L21" s="129">
        <v>217798.78</v>
      </c>
      <c r="M21" s="129">
        <v>217798.78</v>
      </c>
      <c r="N21" s="129">
        <v>217798.78</v>
      </c>
    </row>
    <row r="22" spans="1:14" x14ac:dyDescent="0.25">
      <c r="A22" s="19"/>
      <c r="B22" s="20"/>
      <c r="C22" s="20"/>
      <c r="D22" s="21"/>
      <c r="E22" s="22"/>
      <c r="F22" s="23" t="s">
        <v>63</v>
      </c>
      <c r="G22" s="181">
        <v>871</v>
      </c>
      <c r="H22" s="11" t="s">
        <v>4</v>
      </c>
      <c r="I22" s="11" t="s">
        <v>6</v>
      </c>
      <c r="J22" s="24" t="s">
        <v>52</v>
      </c>
      <c r="K22" s="11"/>
      <c r="L22" s="133">
        <f t="shared" ref="L22:N23" si="3">L23</f>
        <v>5185767.68</v>
      </c>
      <c r="M22" s="133">
        <f t="shared" si="3"/>
        <v>5185767.68</v>
      </c>
      <c r="N22" s="134">
        <f t="shared" si="3"/>
        <v>5185767.68</v>
      </c>
    </row>
    <row r="23" spans="1:14" ht="45.75" x14ac:dyDescent="0.25">
      <c r="A23" s="25"/>
      <c r="B23" s="26"/>
      <c r="C23" s="26"/>
      <c r="D23" s="27"/>
      <c r="E23" s="22"/>
      <c r="F23" s="20" t="s">
        <v>64</v>
      </c>
      <c r="G23" s="181">
        <v>871</v>
      </c>
      <c r="H23" s="28" t="s">
        <v>4</v>
      </c>
      <c r="I23" s="12" t="s">
        <v>6</v>
      </c>
      <c r="J23" s="16" t="s">
        <v>54</v>
      </c>
      <c r="K23" s="12"/>
      <c r="L23" s="129">
        <f t="shared" si="3"/>
        <v>5185767.68</v>
      </c>
      <c r="M23" s="129">
        <f t="shared" si="3"/>
        <v>5185767.68</v>
      </c>
      <c r="N23" s="130">
        <f t="shared" si="3"/>
        <v>5185767.68</v>
      </c>
    </row>
    <row r="24" spans="1:14" ht="23.25" x14ac:dyDescent="0.25">
      <c r="A24" s="22"/>
      <c r="B24" s="22"/>
      <c r="C24" s="22"/>
      <c r="D24" s="22"/>
      <c r="E24" s="22"/>
      <c r="F24" s="29" t="s">
        <v>55</v>
      </c>
      <c r="G24" s="181">
        <v>871</v>
      </c>
      <c r="H24" s="12" t="s">
        <v>4</v>
      </c>
      <c r="I24" s="12" t="s">
        <v>6</v>
      </c>
      <c r="J24" s="16" t="s">
        <v>54</v>
      </c>
      <c r="K24" s="12" t="s">
        <v>56</v>
      </c>
      <c r="L24" s="129">
        <f>SUM(L25:L26)</f>
        <v>5185767.68</v>
      </c>
      <c r="M24" s="129">
        <f t="shared" ref="M24:N24" si="4">SUM(M25:M26)</f>
        <v>5185767.68</v>
      </c>
      <c r="N24" s="129">
        <f t="shared" si="4"/>
        <v>5185767.68</v>
      </c>
    </row>
    <row r="25" spans="1:14" x14ac:dyDescent="0.25">
      <c r="A25" s="22"/>
      <c r="B25" s="22"/>
      <c r="C25" s="22"/>
      <c r="D25" s="22"/>
      <c r="E25" s="22"/>
      <c r="F25" s="122" t="s">
        <v>158</v>
      </c>
      <c r="G25" s="182">
        <v>871</v>
      </c>
      <c r="H25" s="12" t="s">
        <v>4</v>
      </c>
      <c r="I25" s="12" t="s">
        <v>6</v>
      </c>
      <c r="J25" s="16" t="s">
        <v>54</v>
      </c>
      <c r="K25" s="12" t="s">
        <v>156</v>
      </c>
      <c r="L25" s="129">
        <v>3985244</v>
      </c>
      <c r="M25" s="129">
        <v>3985244</v>
      </c>
      <c r="N25" s="129">
        <v>3985244</v>
      </c>
    </row>
    <row r="26" spans="1:14" ht="34.5" x14ac:dyDescent="0.25">
      <c r="A26" s="22"/>
      <c r="B26" s="22"/>
      <c r="C26" s="22"/>
      <c r="D26" s="22"/>
      <c r="E26" s="22"/>
      <c r="F26" s="123" t="s">
        <v>159</v>
      </c>
      <c r="G26" s="181">
        <v>871</v>
      </c>
      <c r="H26" s="12" t="s">
        <v>4</v>
      </c>
      <c r="I26" s="12" t="s">
        <v>6</v>
      </c>
      <c r="J26" s="16" t="s">
        <v>54</v>
      </c>
      <c r="K26" s="12" t="s">
        <v>157</v>
      </c>
      <c r="L26" s="129">
        <v>1200523.68</v>
      </c>
      <c r="M26" s="129">
        <v>1200523.68</v>
      </c>
      <c r="N26" s="129">
        <v>1200523.68</v>
      </c>
    </row>
    <row r="27" spans="1:14" ht="33" x14ac:dyDescent="0.25">
      <c r="A27" s="30"/>
      <c r="B27" s="31"/>
      <c r="C27" s="31"/>
      <c r="D27" s="31"/>
      <c r="E27" s="31"/>
      <c r="F27" s="32" t="s">
        <v>7</v>
      </c>
      <c r="G27" s="181">
        <v>871</v>
      </c>
      <c r="H27" s="33" t="s">
        <v>4</v>
      </c>
      <c r="I27" s="33" t="s">
        <v>8</v>
      </c>
      <c r="J27" s="34"/>
      <c r="K27" s="33"/>
      <c r="L27" s="135">
        <f t="shared" ref="L27:N30" si="5">L28</f>
        <v>85047.82</v>
      </c>
      <c r="M27" s="136">
        <f t="shared" si="5"/>
        <v>85047.82</v>
      </c>
      <c r="N27" s="137">
        <f t="shared" si="5"/>
        <v>85047.82</v>
      </c>
    </row>
    <row r="28" spans="1:14" ht="34.5" x14ac:dyDescent="0.25">
      <c r="A28" s="30"/>
      <c r="B28" s="31"/>
      <c r="C28" s="31"/>
      <c r="D28" s="31"/>
      <c r="E28" s="31"/>
      <c r="F28" s="35" t="s">
        <v>65</v>
      </c>
      <c r="G28" s="181">
        <v>871</v>
      </c>
      <c r="H28" s="12" t="s">
        <v>4</v>
      </c>
      <c r="I28" s="12" t="s">
        <v>8</v>
      </c>
      <c r="J28" s="16" t="s">
        <v>50</v>
      </c>
      <c r="K28" s="12"/>
      <c r="L28" s="129">
        <f t="shared" si="5"/>
        <v>85047.82</v>
      </c>
      <c r="M28" s="131">
        <f t="shared" si="5"/>
        <v>85047.82</v>
      </c>
      <c r="N28" s="132">
        <f t="shared" si="5"/>
        <v>85047.82</v>
      </c>
    </row>
    <row r="29" spans="1:14" x14ac:dyDescent="0.25">
      <c r="A29" s="30"/>
      <c r="B29" s="31"/>
      <c r="C29" s="31"/>
      <c r="D29" s="31"/>
      <c r="E29" s="31"/>
      <c r="F29" s="35" t="s">
        <v>66</v>
      </c>
      <c r="G29" s="181">
        <v>871</v>
      </c>
      <c r="H29" s="12" t="s">
        <v>4</v>
      </c>
      <c r="I29" s="12" t="s">
        <v>8</v>
      </c>
      <c r="J29" s="16" t="s">
        <v>52</v>
      </c>
      <c r="K29" s="12"/>
      <c r="L29" s="129">
        <f t="shared" si="5"/>
        <v>85047.82</v>
      </c>
      <c r="M29" s="131">
        <f t="shared" si="5"/>
        <v>85047.82</v>
      </c>
      <c r="N29" s="132">
        <f t="shared" si="5"/>
        <v>85047.82</v>
      </c>
    </row>
    <row r="30" spans="1:14" ht="33" customHeight="1" x14ac:dyDescent="0.25">
      <c r="A30" s="30"/>
      <c r="B30" s="31"/>
      <c r="C30" s="31"/>
      <c r="D30" s="31"/>
      <c r="E30" s="31"/>
      <c r="F30" s="35" t="s">
        <v>67</v>
      </c>
      <c r="G30" s="181">
        <v>871</v>
      </c>
      <c r="H30" s="12" t="s">
        <v>4</v>
      </c>
      <c r="I30" s="12" t="s">
        <v>8</v>
      </c>
      <c r="J30" s="16" t="s">
        <v>68</v>
      </c>
      <c r="K30" s="12"/>
      <c r="L30" s="129">
        <f t="shared" si="5"/>
        <v>85047.82</v>
      </c>
      <c r="M30" s="131">
        <f t="shared" si="5"/>
        <v>85047.82</v>
      </c>
      <c r="N30" s="132">
        <f t="shared" si="5"/>
        <v>85047.82</v>
      </c>
    </row>
    <row r="31" spans="1:14" x14ac:dyDescent="0.25">
      <c r="A31" s="30"/>
      <c r="B31" s="31"/>
      <c r="C31" s="31"/>
      <c r="D31" s="31"/>
      <c r="E31" s="31"/>
      <c r="F31" s="35" t="s">
        <v>69</v>
      </c>
      <c r="G31" s="181">
        <v>871</v>
      </c>
      <c r="H31" s="12" t="s">
        <v>4</v>
      </c>
      <c r="I31" s="12" t="s">
        <v>8</v>
      </c>
      <c r="J31" s="16" t="s">
        <v>68</v>
      </c>
      <c r="K31" s="12" t="s">
        <v>70</v>
      </c>
      <c r="L31" s="129">
        <v>85047.82</v>
      </c>
      <c r="M31" s="131">
        <v>85047.82</v>
      </c>
      <c r="N31" s="132">
        <v>85047.82</v>
      </c>
    </row>
    <row r="32" spans="1:14" ht="18.600000000000001" customHeight="1" x14ac:dyDescent="0.25">
      <c r="A32" s="250" t="s">
        <v>9</v>
      </c>
      <c r="B32" s="251"/>
      <c r="C32" s="251"/>
      <c r="D32" s="251"/>
      <c r="E32" s="251"/>
      <c r="F32" s="252"/>
      <c r="G32" s="181">
        <v>871</v>
      </c>
      <c r="H32" s="11" t="s">
        <v>4</v>
      </c>
      <c r="I32" s="11" t="s">
        <v>10</v>
      </c>
      <c r="J32" s="36"/>
      <c r="K32" s="11"/>
      <c r="L32" s="138">
        <f t="shared" ref="L32:N34" si="6">SUM(L33)</f>
        <v>1500000</v>
      </c>
      <c r="M32" s="138">
        <f t="shared" si="6"/>
        <v>0</v>
      </c>
      <c r="N32" s="139">
        <f t="shared" si="6"/>
        <v>0</v>
      </c>
    </row>
    <row r="33" spans="1:14" ht="29.45" customHeight="1" x14ac:dyDescent="0.25">
      <c r="A33" s="253" t="s">
        <v>71</v>
      </c>
      <c r="B33" s="203"/>
      <c r="C33" s="203"/>
      <c r="D33" s="203"/>
      <c r="E33" s="203"/>
      <c r="F33" s="204"/>
      <c r="G33" s="181">
        <v>871</v>
      </c>
      <c r="H33" s="12" t="s">
        <v>4</v>
      </c>
      <c r="I33" s="12" t="s">
        <v>10</v>
      </c>
      <c r="J33" s="12" t="s">
        <v>50</v>
      </c>
      <c r="K33" s="12"/>
      <c r="L33" s="129">
        <f t="shared" si="6"/>
        <v>1500000</v>
      </c>
      <c r="M33" s="129">
        <f t="shared" si="6"/>
        <v>0</v>
      </c>
      <c r="N33" s="130">
        <f t="shared" si="6"/>
        <v>0</v>
      </c>
    </row>
    <row r="34" spans="1:14" ht="22.9" customHeight="1" x14ac:dyDescent="0.25">
      <c r="A34" s="253" t="s">
        <v>72</v>
      </c>
      <c r="B34" s="203"/>
      <c r="C34" s="203"/>
      <c r="D34" s="203"/>
      <c r="E34" s="203"/>
      <c r="F34" s="204"/>
      <c r="G34" s="181">
        <v>871</v>
      </c>
      <c r="H34" s="12" t="s">
        <v>4</v>
      </c>
      <c r="I34" s="12" t="s">
        <v>10</v>
      </c>
      <c r="J34" s="12" t="s">
        <v>52</v>
      </c>
      <c r="K34" s="12"/>
      <c r="L34" s="129">
        <f t="shared" si="6"/>
        <v>1500000</v>
      </c>
      <c r="M34" s="129">
        <f t="shared" si="6"/>
        <v>0</v>
      </c>
      <c r="N34" s="130">
        <f t="shared" si="6"/>
        <v>0</v>
      </c>
    </row>
    <row r="35" spans="1:14" ht="35.450000000000003" customHeight="1" x14ac:dyDescent="0.25">
      <c r="A35" s="253" t="s">
        <v>73</v>
      </c>
      <c r="B35" s="203"/>
      <c r="C35" s="203"/>
      <c r="D35" s="203"/>
      <c r="E35" s="203"/>
      <c r="F35" s="204"/>
      <c r="G35" s="181">
        <v>871</v>
      </c>
      <c r="H35" s="12" t="s">
        <v>4</v>
      </c>
      <c r="I35" s="12" t="s">
        <v>10</v>
      </c>
      <c r="J35" s="12" t="s">
        <v>74</v>
      </c>
      <c r="K35" s="12"/>
      <c r="L35" s="129">
        <f>L36</f>
        <v>1500000</v>
      </c>
      <c r="M35" s="131">
        <f>M36</f>
        <v>0</v>
      </c>
      <c r="N35" s="132">
        <f>N36</f>
        <v>0</v>
      </c>
    </row>
    <row r="36" spans="1:14" x14ac:dyDescent="0.25">
      <c r="A36" s="13"/>
      <c r="B36" s="14"/>
      <c r="C36" s="14"/>
      <c r="D36" s="14"/>
      <c r="E36" s="14"/>
      <c r="F36" s="125" t="s">
        <v>161</v>
      </c>
      <c r="G36" s="181">
        <v>871</v>
      </c>
      <c r="H36" s="12" t="s">
        <v>4</v>
      </c>
      <c r="I36" s="12" t="s">
        <v>10</v>
      </c>
      <c r="J36" s="12" t="s">
        <v>74</v>
      </c>
      <c r="K36" s="119" t="s">
        <v>160</v>
      </c>
      <c r="L36" s="129">
        <v>1500000</v>
      </c>
      <c r="M36" s="131">
        <v>0</v>
      </c>
      <c r="N36" s="132">
        <v>0</v>
      </c>
    </row>
    <row r="37" spans="1:14" x14ac:dyDescent="0.25">
      <c r="A37" s="254" t="s">
        <v>11</v>
      </c>
      <c r="B37" s="255"/>
      <c r="C37" s="255"/>
      <c r="D37" s="255"/>
      <c r="E37" s="255"/>
      <c r="F37" s="256"/>
      <c r="G37" s="181">
        <v>871</v>
      </c>
      <c r="H37" s="37" t="s">
        <v>4</v>
      </c>
      <c r="I37" s="37" t="s">
        <v>12</v>
      </c>
      <c r="J37" s="38"/>
      <c r="K37" s="39"/>
      <c r="L37" s="138">
        <f>SUM(L38)</f>
        <v>350000</v>
      </c>
      <c r="M37" s="138">
        <f>M38</f>
        <v>350000</v>
      </c>
      <c r="N37" s="139">
        <f>N38</f>
        <v>350000</v>
      </c>
    </row>
    <row r="38" spans="1:14" x14ac:dyDescent="0.25">
      <c r="A38" s="257" t="s">
        <v>11</v>
      </c>
      <c r="B38" s="258"/>
      <c r="C38" s="258"/>
      <c r="D38" s="258"/>
      <c r="E38" s="258"/>
      <c r="F38" s="259"/>
      <c r="G38" s="181">
        <v>871</v>
      </c>
      <c r="H38" s="40" t="s">
        <v>4</v>
      </c>
      <c r="I38" s="40" t="s">
        <v>12</v>
      </c>
      <c r="J38" s="41" t="s">
        <v>50</v>
      </c>
      <c r="K38" s="42"/>
      <c r="L38" s="129">
        <f>SUM(L39)</f>
        <v>350000</v>
      </c>
      <c r="M38" s="129">
        <f>SUM(M39)</f>
        <v>350000</v>
      </c>
      <c r="N38" s="130">
        <f>SUM(N39)</f>
        <v>350000</v>
      </c>
    </row>
    <row r="39" spans="1:14" x14ac:dyDescent="0.25">
      <c r="A39" s="257" t="s">
        <v>76</v>
      </c>
      <c r="B39" s="258"/>
      <c r="C39" s="258"/>
      <c r="D39" s="258"/>
      <c r="E39" s="258"/>
      <c r="F39" s="259"/>
      <c r="G39" s="181">
        <v>871</v>
      </c>
      <c r="H39" s="40" t="s">
        <v>4</v>
      </c>
      <c r="I39" s="40" t="s">
        <v>12</v>
      </c>
      <c r="J39" s="41" t="s">
        <v>52</v>
      </c>
      <c r="K39" s="42"/>
      <c r="L39" s="129">
        <f>SUM(L40)</f>
        <v>350000</v>
      </c>
      <c r="M39" s="129">
        <f>SUM(M40)</f>
        <v>350000</v>
      </c>
      <c r="N39" s="130">
        <f>SUM(N40)</f>
        <v>350000</v>
      </c>
    </row>
    <row r="40" spans="1:14" ht="27.6" customHeight="1" x14ac:dyDescent="0.25">
      <c r="A40" s="230" t="s">
        <v>77</v>
      </c>
      <c r="B40" s="231"/>
      <c r="C40" s="231"/>
      <c r="D40" s="231"/>
      <c r="E40" s="231"/>
      <c r="F40" s="232"/>
      <c r="G40" s="181">
        <v>871</v>
      </c>
      <c r="H40" s="40" t="s">
        <v>4</v>
      </c>
      <c r="I40" s="40" t="s">
        <v>12</v>
      </c>
      <c r="J40" s="41" t="s">
        <v>78</v>
      </c>
      <c r="K40" s="42"/>
      <c r="L40" s="129">
        <f>L41</f>
        <v>350000</v>
      </c>
      <c r="M40" s="129">
        <f>M41</f>
        <v>350000</v>
      </c>
      <c r="N40" s="130">
        <f>N41</f>
        <v>350000</v>
      </c>
    </row>
    <row r="41" spans="1:14" ht="23.25" x14ac:dyDescent="0.25">
      <c r="A41" s="43"/>
      <c r="B41" s="44"/>
      <c r="C41" s="44"/>
      <c r="D41" s="44"/>
      <c r="E41" s="44"/>
      <c r="F41" s="45" t="s">
        <v>75</v>
      </c>
      <c r="G41" s="181">
        <v>871</v>
      </c>
      <c r="H41" s="40" t="s">
        <v>4</v>
      </c>
      <c r="I41" s="40" t="s">
        <v>12</v>
      </c>
      <c r="J41" s="41" t="s">
        <v>78</v>
      </c>
      <c r="K41" s="164">
        <v>870</v>
      </c>
      <c r="L41" s="129">
        <v>350000</v>
      </c>
      <c r="M41" s="129">
        <v>350000</v>
      </c>
      <c r="N41" s="130">
        <v>350000</v>
      </c>
    </row>
    <row r="42" spans="1:14" x14ac:dyDescent="0.25">
      <c r="A42" s="245" t="s">
        <v>13</v>
      </c>
      <c r="B42" s="246"/>
      <c r="C42" s="246"/>
      <c r="D42" s="246"/>
      <c r="E42" s="246"/>
      <c r="F42" s="247"/>
      <c r="G42" s="181">
        <v>871</v>
      </c>
      <c r="H42" s="46" t="s">
        <v>4</v>
      </c>
      <c r="I42" s="46" t="s">
        <v>14</v>
      </c>
      <c r="J42" s="47"/>
      <c r="K42" s="48"/>
      <c r="L42" s="138">
        <f>L43+L48+L54</f>
        <v>10434000</v>
      </c>
      <c r="M42" s="138">
        <f>M43+M48+M54</f>
        <v>6778000</v>
      </c>
      <c r="N42" s="139">
        <f>N43+N48+N54</f>
        <v>6783000</v>
      </c>
    </row>
    <row r="43" spans="1:14" ht="43.5" x14ac:dyDescent="0.25">
      <c r="A43" s="49"/>
      <c r="B43" s="50"/>
      <c r="C43" s="50"/>
      <c r="D43" s="50"/>
      <c r="E43" s="50"/>
      <c r="F43" s="51" t="s">
        <v>201</v>
      </c>
      <c r="G43" s="181">
        <v>871</v>
      </c>
      <c r="H43" s="11" t="s">
        <v>4</v>
      </c>
      <c r="I43" s="11" t="s">
        <v>14</v>
      </c>
      <c r="J43" s="52" t="s">
        <v>79</v>
      </c>
      <c r="K43" s="53"/>
      <c r="L43" s="140">
        <f t="shared" ref="L43:N45" si="7">L44</f>
        <v>1090000</v>
      </c>
      <c r="M43" s="140">
        <f t="shared" si="7"/>
        <v>500000</v>
      </c>
      <c r="N43" s="140">
        <f t="shared" si="7"/>
        <v>520000</v>
      </c>
    </row>
    <row r="44" spans="1:14" ht="34.5" x14ac:dyDescent="0.25">
      <c r="A44" s="49"/>
      <c r="B44" s="50"/>
      <c r="C44" s="50"/>
      <c r="D44" s="50"/>
      <c r="E44" s="50"/>
      <c r="F44" s="54" t="s">
        <v>200</v>
      </c>
      <c r="G44" s="181">
        <v>871</v>
      </c>
      <c r="H44" s="12" t="s">
        <v>4</v>
      </c>
      <c r="I44" s="12" t="s">
        <v>14</v>
      </c>
      <c r="J44" s="41" t="s">
        <v>80</v>
      </c>
      <c r="K44" s="12"/>
      <c r="L44" s="132">
        <f t="shared" si="7"/>
        <v>1090000</v>
      </c>
      <c r="M44" s="132">
        <f t="shared" si="7"/>
        <v>500000</v>
      </c>
      <c r="N44" s="132">
        <f t="shared" si="7"/>
        <v>520000</v>
      </c>
    </row>
    <row r="45" spans="1:14" ht="34.5" x14ac:dyDescent="0.25">
      <c r="A45" s="49"/>
      <c r="B45" s="50"/>
      <c r="C45" s="50"/>
      <c r="D45" s="50"/>
      <c r="E45" s="50"/>
      <c r="F45" s="54" t="s">
        <v>199</v>
      </c>
      <c r="G45" s="181">
        <v>871</v>
      </c>
      <c r="H45" s="12" t="s">
        <v>4</v>
      </c>
      <c r="I45" s="12" t="s">
        <v>14</v>
      </c>
      <c r="J45" s="16" t="s">
        <v>81</v>
      </c>
      <c r="K45" s="12"/>
      <c r="L45" s="129">
        <f t="shared" si="7"/>
        <v>1090000</v>
      </c>
      <c r="M45" s="131">
        <f t="shared" si="7"/>
        <v>500000</v>
      </c>
      <c r="N45" s="132">
        <f t="shared" si="7"/>
        <v>520000</v>
      </c>
    </row>
    <row r="46" spans="1:14" ht="23.25" x14ac:dyDescent="0.25">
      <c r="A46" s="49"/>
      <c r="B46" s="50"/>
      <c r="C46" s="50"/>
      <c r="D46" s="50"/>
      <c r="E46" s="50"/>
      <c r="F46" s="54" t="s">
        <v>61</v>
      </c>
      <c r="G46" s="181">
        <v>871</v>
      </c>
      <c r="H46" s="12" t="s">
        <v>4</v>
      </c>
      <c r="I46" s="12" t="s">
        <v>14</v>
      </c>
      <c r="J46" s="16" t="s">
        <v>81</v>
      </c>
      <c r="K46" s="12" t="s">
        <v>62</v>
      </c>
      <c r="L46" s="129">
        <f>SUM(L47)</f>
        <v>1090000</v>
      </c>
      <c r="M46" s="129">
        <f t="shared" ref="M46:N46" si="8">SUM(M47)</f>
        <v>500000</v>
      </c>
      <c r="N46" s="129">
        <f t="shared" si="8"/>
        <v>520000</v>
      </c>
    </row>
    <row r="47" spans="1:14" ht="23.25" x14ac:dyDescent="0.25">
      <c r="A47" s="49"/>
      <c r="B47" s="50"/>
      <c r="C47" s="50"/>
      <c r="D47" s="50"/>
      <c r="E47" s="50"/>
      <c r="F47" s="167" t="s">
        <v>163</v>
      </c>
      <c r="G47" s="181">
        <v>871</v>
      </c>
      <c r="H47" s="12" t="s">
        <v>4</v>
      </c>
      <c r="I47" s="12" t="s">
        <v>14</v>
      </c>
      <c r="J47" s="16" t="s">
        <v>81</v>
      </c>
      <c r="K47" s="12" t="s">
        <v>162</v>
      </c>
      <c r="L47" s="129">
        <v>1090000</v>
      </c>
      <c r="M47" s="129">
        <v>500000</v>
      </c>
      <c r="N47" s="129">
        <v>520000</v>
      </c>
    </row>
    <row r="48" spans="1:14" ht="45.75" x14ac:dyDescent="0.25">
      <c r="A48" s="49"/>
      <c r="B48" s="50"/>
      <c r="C48" s="50"/>
      <c r="D48" s="50"/>
      <c r="E48" s="50"/>
      <c r="F48" s="55" t="s">
        <v>198</v>
      </c>
      <c r="G48" s="181">
        <v>871</v>
      </c>
      <c r="H48" s="11" t="s">
        <v>4</v>
      </c>
      <c r="I48" s="11" t="s">
        <v>14</v>
      </c>
      <c r="J48" s="24" t="s">
        <v>82</v>
      </c>
      <c r="K48" s="11"/>
      <c r="L48" s="138">
        <f t="shared" ref="L48:N49" si="9">L49</f>
        <v>2140000</v>
      </c>
      <c r="M48" s="141">
        <f t="shared" si="9"/>
        <v>1774000</v>
      </c>
      <c r="N48" s="140">
        <f t="shared" si="9"/>
        <v>1759000</v>
      </c>
    </row>
    <row r="49" spans="1:14" ht="34.5" x14ac:dyDescent="0.25">
      <c r="A49" s="49"/>
      <c r="B49" s="50"/>
      <c r="C49" s="50"/>
      <c r="D49" s="50"/>
      <c r="E49" s="50"/>
      <c r="F49" s="56" t="s">
        <v>197</v>
      </c>
      <c r="G49" s="181">
        <v>871</v>
      </c>
      <c r="H49" s="12" t="s">
        <v>4</v>
      </c>
      <c r="I49" s="12" t="s">
        <v>14</v>
      </c>
      <c r="J49" s="16" t="s">
        <v>83</v>
      </c>
      <c r="K49" s="12"/>
      <c r="L49" s="129">
        <f t="shared" si="9"/>
        <v>2140000</v>
      </c>
      <c r="M49" s="131">
        <f t="shared" si="9"/>
        <v>1774000</v>
      </c>
      <c r="N49" s="132">
        <f t="shared" si="9"/>
        <v>1759000</v>
      </c>
    </row>
    <row r="50" spans="1:14" ht="34.5" x14ac:dyDescent="0.25">
      <c r="A50" s="49"/>
      <c r="B50" s="50"/>
      <c r="C50" s="50"/>
      <c r="D50" s="50"/>
      <c r="E50" s="50"/>
      <c r="F50" s="56" t="s">
        <v>196</v>
      </c>
      <c r="G50" s="181">
        <v>871</v>
      </c>
      <c r="H50" s="12" t="s">
        <v>4</v>
      </c>
      <c r="I50" s="12" t="s">
        <v>14</v>
      </c>
      <c r="J50" s="16" t="s">
        <v>84</v>
      </c>
      <c r="K50" s="12"/>
      <c r="L50" s="129">
        <f>L51</f>
        <v>2140000</v>
      </c>
      <c r="M50" s="131">
        <f>M51</f>
        <v>1774000</v>
      </c>
      <c r="N50" s="132">
        <f>N51</f>
        <v>1759000</v>
      </c>
    </row>
    <row r="51" spans="1:14" ht="23.25" x14ac:dyDescent="0.25">
      <c r="A51" s="49"/>
      <c r="B51" s="50"/>
      <c r="C51" s="50"/>
      <c r="D51" s="50"/>
      <c r="E51" s="50"/>
      <c r="F51" s="57" t="s">
        <v>61</v>
      </c>
      <c r="G51" s="181">
        <v>871</v>
      </c>
      <c r="H51" s="12" t="s">
        <v>4</v>
      </c>
      <c r="I51" s="12" t="s">
        <v>14</v>
      </c>
      <c r="J51" s="16" t="s">
        <v>84</v>
      </c>
      <c r="K51" s="12" t="s">
        <v>62</v>
      </c>
      <c r="L51" s="129">
        <v>2140000</v>
      </c>
      <c r="M51" s="129">
        <v>1774000</v>
      </c>
      <c r="N51" s="129">
        <v>1759000</v>
      </c>
    </row>
    <row r="52" spans="1:14" ht="23.25" x14ac:dyDescent="0.25">
      <c r="A52" s="188"/>
      <c r="B52" s="189"/>
      <c r="C52" s="189"/>
      <c r="D52" s="189"/>
      <c r="E52" s="189"/>
      <c r="F52" s="187" t="s">
        <v>61</v>
      </c>
      <c r="G52" s="181">
        <v>871</v>
      </c>
      <c r="H52" s="12" t="s">
        <v>4</v>
      </c>
      <c r="I52" s="12" t="s">
        <v>14</v>
      </c>
      <c r="J52" s="16" t="s">
        <v>84</v>
      </c>
      <c r="K52" s="12" t="s">
        <v>165</v>
      </c>
      <c r="L52" s="129">
        <v>1963000</v>
      </c>
      <c r="M52" s="129">
        <v>1574000</v>
      </c>
      <c r="N52" s="190">
        <v>1549000</v>
      </c>
    </row>
    <row r="53" spans="1:14" x14ac:dyDescent="0.25">
      <c r="A53" s="49"/>
      <c r="B53" s="50"/>
      <c r="C53" s="50"/>
      <c r="D53" s="50"/>
      <c r="E53" s="50"/>
      <c r="F53" s="167" t="s">
        <v>164</v>
      </c>
      <c r="G53" s="181">
        <v>871</v>
      </c>
      <c r="H53" s="12" t="s">
        <v>4</v>
      </c>
      <c r="I53" s="12" t="s">
        <v>14</v>
      </c>
      <c r="J53" s="16" t="s">
        <v>84</v>
      </c>
      <c r="K53" s="12" t="s">
        <v>205</v>
      </c>
      <c r="L53" s="129">
        <v>177000</v>
      </c>
      <c r="M53" s="131">
        <v>200000</v>
      </c>
      <c r="N53" s="132">
        <v>210000</v>
      </c>
    </row>
    <row r="54" spans="1:14" ht="25.9" customHeight="1" x14ac:dyDescent="0.25">
      <c r="A54" s="58"/>
      <c r="B54" s="237" t="s">
        <v>170</v>
      </c>
      <c r="C54" s="228"/>
      <c r="D54" s="228"/>
      <c r="E54" s="228"/>
      <c r="F54" s="229"/>
      <c r="G54" s="181">
        <v>871</v>
      </c>
      <c r="H54" s="46" t="s">
        <v>4</v>
      </c>
      <c r="I54" s="46" t="s">
        <v>14</v>
      </c>
      <c r="J54" s="47" t="s">
        <v>85</v>
      </c>
      <c r="K54" s="42"/>
      <c r="L54" s="142">
        <f t="shared" ref="L54:N55" si="10">L55</f>
        <v>7204000</v>
      </c>
      <c r="M54" s="142">
        <f t="shared" si="10"/>
        <v>4504000</v>
      </c>
      <c r="N54" s="143">
        <f t="shared" si="10"/>
        <v>4504000</v>
      </c>
    </row>
    <row r="55" spans="1:14" ht="27.6" customHeight="1" x14ac:dyDescent="0.25">
      <c r="A55" s="58"/>
      <c r="B55" s="238" t="s">
        <v>195</v>
      </c>
      <c r="C55" s="231"/>
      <c r="D55" s="231"/>
      <c r="E55" s="231"/>
      <c r="F55" s="232"/>
      <c r="G55" s="181">
        <v>871</v>
      </c>
      <c r="H55" s="40" t="s">
        <v>4</v>
      </c>
      <c r="I55" s="40" t="s">
        <v>14</v>
      </c>
      <c r="J55" s="59" t="s">
        <v>86</v>
      </c>
      <c r="K55" s="42"/>
      <c r="L55" s="129">
        <f>L56</f>
        <v>7204000</v>
      </c>
      <c r="M55" s="129">
        <f t="shared" si="10"/>
        <v>4504000</v>
      </c>
      <c r="N55" s="130">
        <f t="shared" si="10"/>
        <v>4504000</v>
      </c>
    </row>
    <row r="56" spans="1:14" ht="40.15" customHeight="1" x14ac:dyDescent="0.25">
      <c r="A56" s="58"/>
      <c r="B56" s="238" t="s">
        <v>194</v>
      </c>
      <c r="C56" s="231"/>
      <c r="D56" s="231"/>
      <c r="E56" s="231"/>
      <c r="F56" s="232"/>
      <c r="G56" s="181">
        <v>871</v>
      </c>
      <c r="H56" s="40" t="s">
        <v>4</v>
      </c>
      <c r="I56" s="40" t="s">
        <v>14</v>
      </c>
      <c r="J56" s="59" t="s">
        <v>87</v>
      </c>
      <c r="K56" s="42"/>
      <c r="L56" s="129">
        <f>L59+L61+L57</f>
        <v>7204000</v>
      </c>
      <c r="M56" s="129">
        <f t="shared" ref="M56:N56" si="11">M59+M61+M57</f>
        <v>4504000</v>
      </c>
      <c r="N56" s="129">
        <f t="shared" si="11"/>
        <v>4504000</v>
      </c>
    </row>
    <row r="57" spans="1:14" ht="24.6" customHeight="1" x14ac:dyDescent="0.25">
      <c r="A57" s="60"/>
      <c r="B57" s="44"/>
      <c r="C57" s="44"/>
      <c r="D57" s="44"/>
      <c r="E57" s="44"/>
      <c r="F57" s="29" t="s">
        <v>55</v>
      </c>
      <c r="G57" s="181">
        <v>871</v>
      </c>
      <c r="H57" s="40" t="s">
        <v>4</v>
      </c>
      <c r="I57" s="40" t="s">
        <v>14</v>
      </c>
      <c r="J57" s="59" t="s">
        <v>87</v>
      </c>
      <c r="K57" s="42">
        <v>120</v>
      </c>
      <c r="L57" s="129">
        <f>SUM(L58)</f>
        <v>144000</v>
      </c>
      <c r="M57" s="129">
        <f t="shared" ref="M57:N57" si="12">SUM(M58)</f>
        <v>144000</v>
      </c>
      <c r="N57" s="129">
        <f t="shared" si="12"/>
        <v>144000</v>
      </c>
    </row>
    <row r="58" spans="1:14" ht="40.15" customHeight="1" x14ac:dyDescent="0.25">
      <c r="A58" s="60"/>
      <c r="B58" s="44"/>
      <c r="C58" s="44"/>
      <c r="D58" s="44"/>
      <c r="E58" s="44"/>
      <c r="F58" s="125" t="s">
        <v>166</v>
      </c>
      <c r="G58" s="181">
        <v>871</v>
      </c>
      <c r="H58" s="40" t="s">
        <v>4</v>
      </c>
      <c r="I58" s="40" t="s">
        <v>14</v>
      </c>
      <c r="J58" s="59" t="s">
        <v>87</v>
      </c>
      <c r="K58" s="42">
        <v>123</v>
      </c>
      <c r="L58" s="129">
        <v>144000</v>
      </c>
      <c r="M58" s="129">
        <v>144000</v>
      </c>
      <c r="N58" s="130">
        <v>144000</v>
      </c>
    </row>
    <row r="59" spans="1:14" ht="25.15" customHeight="1" x14ac:dyDescent="0.25">
      <c r="A59" s="60"/>
      <c r="B59" s="44"/>
      <c r="C59" s="44"/>
      <c r="D59" s="44"/>
      <c r="E59" s="44"/>
      <c r="F59" s="45" t="s">
        <v>75</v>
      </c>
      <c r="G59" s="181">
        <v>871</v>
      </c>
      <c r="H59" s="40" t="s">
        <v>4</v>
      </c>
      <c r="I59" s="40" t="s">
        <v>14</v>
      </c>
      <c r="J59" s="59" t="s">
        <v>87</v>
      </c>
      <c r="K59" s="42">
        <v>240</v>
      </c>
      <c r="L59" s="129">
        <f>SUM(L60)</f>
        <v>4360000</v>
      </c>
      <c r="M59" s="129">
        <f t="shared" ref="M59:N59" si="13">SUM(M60)</f>
        <v>4360000</v>
      </c>
      <c r="N59" s="129">
        <f t="shared" si="13"/>
        <v>4360000</v>
      </c>
    </row>
    <row r="60" spans="1:14" ht="25.15" customHeight="1" x14ac:dyDescent="0.25">
      <c r="A60" s="60"/>
      <c r="B60" s="44"/>
      <c r="C60" s="44"/>
      <c r="D60" s="44"/>
      <c r="E60" s="44"/>
      <c r="F60" s="167" t="s">
        <v>164</v>
      </c>
      <c r="G60" s="181">
        <v>871</v>
      </c>
      <c r="H60" s="40" t="s">
        <v>4</v>
      </c>
      <c r="I60" s="40" t="s">
        <v>14</v>
      </c>
      <c r="J60" s="59" t="s">
        <v>87</v>
      </c>
      <c r="K60" s="42">
        <v>244</v>
      </c>
      <c r="L60" s="129">
        <v>4360000</v>
      </c>
      <c r="M60" s="129">
        <v>4360000</v>
      </c>
      <c r="N60" s="130">
        <v>4360000</v>
      </c>
    </row>
    <row r="61" spans="1:14" ht="21" customHeight="1" x14ac:dyDescent="0.25">
      <c r="A61" s="60"/>
      <c r="B61" s="44"/>
      <c r="C61" s="44"/>
      <c r="D61" s="44"/>
      <c r="E61" s="44"/>
      <c r="F61" s="45" t="s">
        <v>88</v>
      </c>
      <c r="G61" s="181">
        <v>871</v>
      </c>
      <c r="H61" s="40" t="s">
        <v>4</v>
      </c>
      <c r="I61" s="40" t="s">
        <v>14</v>
      </c>
      <c r="J61" s="59" t="s">
        <v>89</v>
      </c>
      <c r="K61" s="42">
        <v>850</v>
      </c>
      <c r="L61" s="165">
        <v>2700000</v>
      </c>
      <c r="M61" s="165"/>
      <c r="N61" s="166"/>
    </row>
    <row r="62" spans="1:14" x14ac:dyDescent="0.25">
      <c r="A62" s="239" t="s">
        <v>15</v>
      </c>
      <c r="B62" s="240"/>
      <c r="C62" s="240"/>
      <c r="D62" s="240"/>
      <c r="E62" s="240"/>
      <c r="F62" s="241"/>
      <c r="G62" s="181">
        <v>871</v>
      </c>
      <c r="H62" s="61" t="s">
        <v>5</v>
      </c>
      <c r="I62" s="61"/>
      <c r="J62" s="24"/>
      <c r="K62" s="48"/>
      <c r="L62" s="138">
        <f t="shared" ref="L62:N65" si="14">SUM(L63)</f>
        <v>308372.05</v>
      </c>
      <c r="M62" s="138">
        <f t="shared" si="14"/>
        <v>311237.95999999996</v>
      </c>
      <c r="N62" s="139">
        <f t="shared" si="14"/>
        <v>321878.48</v>
      </c>
    </row>
    <row r="63" spans="1:14" x14ac:dyDescent="0.25">
      <c r="A63" s="62"/>
      <c r="B63" s="238" t="s">
        <v>90</v>
      </c>
      <c r="C63" s="231"/>
      <c r="D63" s="231"/>
      <c r="E63" s="231"/>
      <c r="F63" s="232"/>
      <c r="G63" s="181">
        <v>871</v>
      </c>
      <c r="H63" s="40" t="s">
        <v>5</v>
      </c>
      <c r="I63" s="40" t="s">
        <v>16</v>
      </c>
      <c r="J63" s="59"/>
      <c r="K63" s="42"/>
      <c r="L63" s="129">
        <f t="shared" si="14"/>
        <v>308372.05</v>
      </c>
      <c r="M63" s="129">
        <f t="shared" si="14"/>
        <v>311237.95999999996</v>
      </c>
      <c r="N63" s="130">
        <f t="shared" si="14"/>
        <v>321878.48</v>
      </c>
    </row>
    <row r="64" spans="1:14" x14ac:dyDescent="0.25">
      <c r="A64" s="58"/>
      <c r="B64" s="238" t="s">
        <v>91</v>
      </c>
      <c r="C64" s="231"/>
      <c r="D64" s="231"/>
      <c r="E64" s="231"/>
      <c r="F64" s="232"/>
      <c r="G64" s="181">
        <v>871</v>
      </c>
      <c r="H64" s="40" t="s">
        <v>5</v>
      </c>
      <c r="I64" s="40" t="s">
        <v>16</v>
      </c>
      <c r="J64" s="59" t="s">
        <v>50</v>
      </c>
      <c r="K64" s="42"/>
      <c r="L64" s="129">
        <f t="shared" si="14"/>
        <v>308372.05</v>
      </c>
      <c r="M64" s="129">
        <f t="shared" si="14"/>
        <v>311237.95999999996</v>
      </c>
      <c r="N64" s="130">
        <f t="shared" si="14"/>
        <v>321878.48</v>
      </c>
    </row>
    <row r="65" spans="1:15" ht="18.600000000000001" customHeight="1" x14ac:dyDescent="0.25">
      <c r="A65" s="58"/>
      <c r="B65" s="238" t="s">
        <v>66</v>
      </c>
      <c r="C65" s="231"/>
      <c r="D65" s="231"/>
      <c r="E65" s="231"/>
      <c r="F65" s="232"/>
      <c r="G65" s="181">
        <v>871</v>
      </c>
      <c r="H65" s="40" t="s">
        <v>5</v>
      </c>
      <c r="I65" s="40" t="s">
        <v>16</v>
      </c>
      <c r="J65" s="59" t="s">
        <v>52</v>
      </c>
      <c r="K65" s="42"/>
      <c r="L65" s="129">
        <f t="shared" si="14"/>
        <v>308372.05</v>
      </c>
      <c r="M65" s="129">
        <f t="shared" si="14"/>
        <v>311237.95999999996</v>
      </c>
      <c r="N65" s="130">
        <f t="shared" si="14"/>
        <v>321878.48</v>
      </c>
    </row>
    <row r="66" spans="1:15" ht="41.45" customHeight="1" x14ac:dyDescent="0.25">
      <c r="A66" s="58"/>
      <c r="B66" s="242" t="s">
        <v>92</v>
      </c>
      <c r="C66" s="243"/>
      <c r="D66" s="243"/>
      <c r="E66" s="243"/>
      <c r="F66" s="244"/>
      <c r="G66" s="181">
        <v>871</v>
      </c>
      <c r="H66" s="40" t="s">
        <v>5</v>
      </c>
      <c r="I66" s="40" t="s">
        <v>16</v>
      </c>
      <c r="J66" s="59" t="s">
        <v>93</v>
      </c>
      <c r="K66" s="42"/>
      <c r="L66" s="129">
        <f>L67</f>
        <v>308372.05</v>
      </c>
      <c r="M66" s="129">
        <f t="shared" ref="M66:N66" si="15">M67</f>
        <v>311237.95999999996</v>
      </c>
      <c r="N66" s="129">
        <f t="shared" si="15"/>
        <v>321878.48</v>
      </c>
    </row>
    <row r="67" spans="1:15" ht="23.25" x14ac:dyDescent="0.25">
      <c r="A67" s="60"/>
      <c r="B67" s="63"/>
      <c r="C67" s="63"/>
      <c r="D67" s="63"/>
      <c r="E67" s="63"/>
      <c r="F67" s="19" t="s">
        <v>55</v>
      </c>
      <c r="G67" s="181">
        <v>871</v>
      </c>
      <c r="H67" s="40" t="s">
        <v>5</v>
      </c>
      <c r="I67" s="40" t="s">
        <v>16</v>
      </c>
      <c r="J67" s="59" t="s">
        <v>93</v>
      </c>
      <c r="K67" s="42">
        <v>120</v>
      </c>
      <c r="L67" s="129">
        <f>SUM(L68:L70)</f>
        <v>308372.05</v>
      </c>
      <c r="M67" s="129">
        <f t="shared" ref="M67:N67" si="16">SUM(M68:M70)</f>
        <v>311237.95999999996</v>
      </c>
      <c r="N67" s="129">
        <f t="shared" si="16"/>
        <v>321878.48</v>
      </c>
    </row>
    <row r="68" spans="1:15" x14ac:dyDescent="0.25">
      <c r="A68" s="60"/>
      <c r="B68" s="63"/>
      <c r="C68" s="63"/>
      <c r="D68" s="63"/>
      <c r="E68" s="63"/>
      <c r="F68" s="122" t="s">
        <v>158</v>
      </c>
      <c r="G68" s="182">
        <v>871</v>
      </c>
      <c r="H68" s="40" t="s">
        <v>5</v>
      </c>
      <c r="I68" s="40" t="s">
        <v>16</v>
      </c>
      <c r="J68" s="59" t="s">
        <v>93</v>
      </c>
      <c r="K68" s="42">
        <v>121</v>
      </c>
      <c r="L68" s="129">
        <v>227389.03</v>
      </c>
      <c r="M68" s="131">
        <v>239046.05</v>
      </c>
      <c r="N68" s="132">
        <v>247218.49</v>
      </c>
    </row>
    <row r="69" spans="1:15" ht="33.75" x14ac:dyDescent="0.25">
      <c r="A69" s="60"/>
      <c r="B69" s="183"/>
      <c r="C69" s="183"/>
      <c r="D69" s="183"/>
      <c r="E69" s="183"/>
      <c r="F69" s="122" t="s">
        <v>159</v>
      </c>
      <c r="G69" s="181">
        <v>871</v>
      </c>
      <c r="H69" s="40" t="s">
        <v>5</v>
      </c>
      <c r="I69" s="40" t="s">
        <v>16</v>
      </c>
      <c r="J69" s="59" t="s">
        <v>93</v>
      </c>
      <c r="K69" s="42">
        <v>129</v>
      </c>
      <c r="L69" s="129">
        <v>71527.320000000007</v>
      </c>
      <c r="M69" s="131">
        <v>72191.91</v>
      </c>
      <c r="N69" s="132">
        <v>74659.990000000005</v>
      </c>
    </row>
    <row r="70" spans="1:15" x14ac:dyDescent="0.25">
      <c r="A70" s="60"/>
      <c r="B70" s="63"/>
      <c r="C70" s="63"/>
      <c r="D70" s="63"/>
      <c r="E70" s="63"/>
      <c r="F70" s="123" t="s">
        <v>164</v>
      </c>
      <c r="G70" s="181">
        <v>871</v>
      </c>
      <c r="H70" s="40" t="s">
        <v>5</v>
      </c>
      <c r="I70" s="40" t="s">
        <v>16</v>
      </c>
      <c r="J70" s="59" t="s">
        <v>93</v>
      </c>
      <c r="K70" s="42">
        <v>244</v>
      </c>
      <c r="L70" s="129">
        <v>9455.7000000000007</v>
      </c>
      <c r="M70" s="131">
        <v>0</v>
      </c>
      <c r="N70" s="132">
        <v>0</v>
      </c>
    </row>
    <row r="71" spans="1:15" ht="33.6" customHeight="1" x14ac:dyDescent="0.25">
      <c r="A71" s="234" t="s">
        <v>17</v>
      </c>
      <c r="B71" s="235"/>
      <c r="C71" s="235"/>
      <c r="D71" s="235"/>
      <c r="E71" s="235"/>
      <c r="F71" s="236"/>
      <c r="G71" s="181"/>
      <c r="H71" s="46" t="s">
        <v>94</v>
      </c>
      <c r="I71" s="46"/>
      <c r="J71" s="47"/>
      <c r="K71" s="48"/>
      <c r="L71" s="138">
        <f>L72+L78+L84</f>
        <v>1333000</v>
      </c>
      <c r="M71" s="138">
        <f>M72+M78+M84</f>
        <v>1763000</v>
      </c>
      <c r="N71" s="139">
        <f>N72+N78+N84</f>
        <v>1653000</v>
      </c>
      <c r="O71" s="64"/>
    </row>
    <row r="72" spans="1:15" ht="34.5" x14ac:dyDescent="0.25">
      <c r="A72" s="65"/>
      <c r="B72" s="66"/>
      <c r="C72" s="66"/>
      <c r="D72" s="66"/>
      <c r="E72" s="66"/>
      <c r="F72" s="67" t="s">
        <v>95</v>
      </c>
      <c r="G72" s="181">
        <v>871</v>
      </c>
      <c r="H72" s="40" t="s">
        <v>16</v>
      </c>
      <c r="I72" s="40" t="s">
        <v>18</v>
      </c>
      <c r="J72" s="59" t="s">
        <v>96</v>
      </c>
      <c r="K72" s="42"/>
      <c r="L72" s="133">
        <f t="shared" ref="L72:N73" si="17">L73</f>
        <v>1283000</v>
      </c>
      <c r="M72" s="133">
        <f t="shared" si="17"/>
        <v>1213000</v>
      </c>
      <c r="N72" s="134">
        <f t="shared" si="17"/>
        <v>1103000</v>
      </c>
      <c r="O72" s="64"/>
    </row>
    <row r="73" spans="1:15" ht="31.9" customHeight="1" x14ac:dyDescent="0.25">
      <c r="A73" s="230" t="s">
        <v>193</v>
      </c>
      <c r="B73" s="231"/>
      <c r="C73" s="231"/>
      <c r="D73" s="231"/>
      <c r="E73" s="231"/>
      <c r="F73" s="232"/>
      <c r="G73" s="181">
        <v>871</v>
      </c>
      <c r="H73" s="40" t="s">
        <v>16</v>
      </c>
      <c r="I73" s="40" t="s">
        <v>18</v>
      </c>
      <c r="J73" s="59" t="s">
        <v>97</v>
      </c>
      <c r="K73" s="42"/>
      <c r="L73" s="129">
        <f>L74</f>
        <v>1283000</v>
      </c>
      <c r="M73" s="131">
        <f t="shared" si="17"/>
        <v>1213000</v>
      </c>
      <c r="N73" s="132">
        <f t="shared" si="17"/>
        <v>1103000</v>
      </c>
    </row>
    <row r="74" spans="1:15" ht="35.450000000000003" customHeight="1" x14ac:dyDescent="0.25">
      <c r="A74" s="230" t="s">
        <v>192</v>
      </c>
      <c r="B74" s="231"/>
      <c r="C74" s="231"/>
      <c r="D74" s="231"/>
      <c r="E74" s="231"/>
      <c r="F74" s="232"/>
      <c r="G74" s="181">
        <v>871</v>
      </c>
      <c r="H74" s="40" t="s">
        <v>16</v>
      </c>
      <c r="I74" s="40" t="s">
        <v>18</v>
      </c>
      <c r="J74" s="59" t="s">
        <v>98</v>
      </c>
      <c r="K74" s="42"/>
      <c r="L74" s="129">
        <f t="shared" ref="L74:N75" si="18">L75</f>
        <v>1283000</v>
      </c>
      <c r="M74" s="131">
        <f t="shared" si="18"/>
        <v>1213000</v>
      </c>
      <c r="N74" s="132">
        <f t="shared" si="18"/>
        <v>1103000</v>
      </c>
    </row>
    <row r="75" spans="1:15" ht="57" x14ac:dyDescent="0.25">
      <c r="A75" s="43"/>
      <c r="B75" s="44"/>
      <c r="C75" s="44"/>
      <c r="D75" s="44"/>
      <c r="E75" s="44"/>
      <c r="F75" s="45" t="s">
        <v>191</v>
      </c>
      <c r="G75" s="181">
        <v>871</v>
      </c>
      <c r="H75" s="40" t="s">
        <v>16</v>
      </c>
      <c r="I75" s="40" t="s">
        <v>18</v>
      </c>
      <c r="J75" s="59" t="s">
        <v>99</v>
      </c>
      <c r="K75" s="42"/>
      <c r="L75" s="129">
        <f>L76</f>
        <v>1283000</v>
      </c>
      <c r="M75" s="131">
        <f t="shared" si="18"/>
        <v>1213000</v>
      </c>
      <c r="N75" s="132">
        <f t="shared" si="18"/>
        <v>1103000</v>
      </c>
    </row>
    <row r="76" spans="1:15" ht="23.25" x14ac:dyDescent="0.25">
      <c r="A76" s="43"/>
      <c r="B76" s="44"/>
      <c r="C76" s="44"/>
      <c r="D76" s="44"/>
      <c r="E76" s="44"/>
      <c r="F76" s="45" t="s">
        <v>75</v>
      </c>
      <c r="G76" s="181">
        <v>871</v>
      </c>
      <c r="H76" s="40" t="s">
        <v>16</v>
      </c>
      <c r="I76" s="40" t="s">
        <v>18</v>
      </c>
      <c r="J76" s="59" t="s">
        <v>99</v>
      </c>
      <c r="K76" s="42">
        <v>240</v>
      </c>
      <c r="L76" s="129">
        <f>SUM(L77)</f>
        <v>1283000</v>
      </c>
      <c r="M76" s="129">
        <f t="shared" ref="M76:N76" si="19">SUM(M77)</f>
        <v>1213000</v>
      </c>
      <c r="N76" s="129">
        <f t="shared" si="19"/>
        <v>1103000</v>
      </c>
    </row>
    <row r="77" spans="1:15" x14ac:dyDescent="0.25">
      <c r="A77" s="43"/>
      <c r="B77" s="44"/>
      <c r="C77" s="44"/>
      <c r="D77" s="44"/>
      <c r="E77" s="44"/>
      <c r="F77" s="167" t="s">
        <v>164</v>
      </c>
      <c r="G77" s="181">
        <v>871</v>
      </c>
      <c r="H77" s="40" t="s">
        <v>16</v>
      </c>
      <c r="I77" s="40" t="s">
        <v>18</v>
      </c>
      <c r="J77" s="59" t="s">
        <v>99</v>
      </c>
      <c r="K77" s="42">
        <v>244</v>
      </c>
      <c r="L77" s="129">
        <v>1283000</v>
      </c>
      <c r="M77" s="131">
        <v>1213000</v>
      </c>
      <c r="N77" s="132">
        <v>1103000</v>
      </c>
    </row>
    <row r="78" spans="1:15" ht="23.25" x14ac:dyDescent="0.25">
      <c r="A78" s="43"/>
      <c r="B78" s="44"/>
      <c r="C78" s="44"/>
      <c r="D78" s="44"/>
      <c r="E78" s="44"/>
      <c r="F78" s="68" t="s">
        <v>100</v>
      </c>
      <c r="G78" s="181"/>
      <c r="H78" s="40" t="s">
        <v>16</v>
      </c>
      <c r="I78" s="40" t="s">
        <v>19</v>
      </c>
      <c r="J78" s="59"/>
      <c r="K78" s="42"/>
      <c r="L78" s="144">
        <f t="shared" ref="L78:N81" si="20">L79</f>
        <v>50000</v>
      </c>
      <c r="M78" s="145">
        <f t="shared" si="20"/>
        <v>50000</v>
      </c>
      <c r="N78" s="146">
        <f t="shared" si="20"/>
        <v>50000</v>
      </c>
    </row>
    <row r="79" spans="1:15" ht="45.75" x14ac:dyDescent="0.25">
      <c r="A79" s="43"/>
      <c r="B79" s="44"/>
      <c r="C79" s="44"/>
      <c r="D79" s="44"/>
      <c r="E79" s="44"/>
      <c r="F79" s="45" t="s">
        <v>190</v>
      </c>
      <c r="G79" s="181">
        <v>871</v>
      </c>
      <c r="H79" s="40" t="s">
        <v>16</v>
      </c>
      <c r="I79" s="40" t="s">
        <v>19</v>
      </c>
      <c r="J79" s="59" t="s">
        <v>101</v>
      </c>
      <c r="K79" s="42"/>
      <c r="L79" s="129">
        <f t="shared" si="20"/>
        <v>50000</v>
      </c>
      <c r="M79" s="131">
        <f t="shared" si="20"/>
        <v>50000</v>
      </c>
      <c r="N79" s="132">
        <f t="shared" si="20"/>
        <v>50000</v>
      </c>
    </row>
    <row r="80" spans="1:15" ht="45.75" x14ac:dyDescent="0.25">
      <c r="A80" s="43"/>
      <c r="B80" s="44"/>
      <c r="C80" s="44"/>
      <c r="D80" s="44"/>
      <c r="E80" s="44"/>
      <c r="F80" s="45" t="s">
        <v>189</v>
      </c>
      <c r="G80" s="181">
        <v>871</v>
      </c>
      <c r="H80" s="40" t="s">
        <v>16</v>
      </c>
      <c r="I80" s="40" t="s">
        <v>19</v>
      </c>
      <c r="J80" s="59" t="s">
        <v>102</v>
      </c>
      <c r="K80" s="42"/>
      <c r="L80" s="129">
        <f t="shared" si="20"/>
        <v>50000</v>
      </c>
      <c r="M80" s="131">
        <f t="shared" si="20"/>
        <v>50000</v>
      </c>
      <c r="N80" s="132">
        <f t="shared" si="20"/>
        <v>50000</v>
      </c>
    </row>
    <row r="81" spans="1:15" ht="79.5" x14ac:dyDescent="0.25">
      <c r="A81" s="43"/>
      <c r="B81" s="44"/>
      <c r="C81" s="44"/>
      <c r="D81" s="44"/>
      <c r="E81" s="44"/>
      <c r="F81" s="45" t="s">
        <v>188</v>
      </c>
      <c r="G81" s="181">
        <v>871</v>
      </c>
      <c r="H81" s="40" t="s">
        <v>16</v>
      </c>
      <c r="I81" s="40" t="s">
        <v>19</v>
      </c>
      <c r="J81" s="59" t="s">
        <v>103</v>
      </c>
      <c r="K81" s="42"/>
      <c r="L81" s="129">
        <f t="shared" si="20"/>
        <v>50000</v>
      </c>
      <c r="M81" s="131">
        <f t="shared" si="20"/>
        <v>50000</v>
      </c>
      <c r="N81" s="132">
        <f t="shared" si="20"/>
        <v>50000</v>
      </c>
    </row>
    <row r="82" spans="1:15" ht="23.25" x14ac:dyDescent="0.25">
      <c r="A82" s="43"/>
      <c r="B82" s="44"/>
      <c r="C82" s="44"/>
      <c r="D82" s="44"/>
      <c r="E82" s="44"/>
      <c r="F82" s="45" t="s">
        <v>75</v>
      </c>
      <c r="G82" s="181">
        <v>871</v>
      </c>
      <c r="H82" s="40" t="s">
        <v>16</v>
      </c>
      <c r="I82" s="40" t="s">
        <v>19</v>
      </c>
      <c r="J82" s="59" t="s">
        <v>103</v>
      </c>
      <c r="K82" s="42">
        <v>240</v>
      </c>
      <c r="L82" s="129">
        <f>SUM(L83)</f>
        <v>50000</v>
      </c>
      <c r="M82" s="129">
        <f t="shared" ref="M82:N82" si="21">SUM(M83)</f>
        <v>50000</v>
      </c>
      <c r="N82" s="129">
        <f t="shared" si="21"/>
        <v>50000</v>
      </c>
    </row>
    <row r="83" spans="1:15" x14ac:dyDescent="0.25">
      <c r="A83" s="43"/>
      <c r="B83" s="44"/>
      <c r="C83" s="44"/>
      <c r="D83" s="44"/>
      <c r="E83" s="44"/>
      <c r="F83" s="167" t="s">
        <v>164</v>
      </c>
      <c r="G83" s="181">
        <v>871</v>
      </c>
      <c r="H83" s="40" t="s">
        <v>16</v>
      </c>
      <c r="I83" s="40" t="s">
        <v>19</v>
      </c>
      <c r="J83" s="59" t="s">
        <v>103</v>
      </c>
      <c r="K83" s="42">
        <v>244</v>
      </c>
      <c r="L83" s="129">
        <v>50000</v>
      </c>
      <c r="M83" s="131">
        <v>50000</v>
      </c>
      <c r="N83" s="132">
        <v>50000</v>
      </c>
    </row>
    <row r="84" spans="1:15" ht="21.6" customHeight="1" x14ac:dyDescent="0.25">
      <c r="A84" s="43"/>
      <c r="B84" s="44"/>
      <c r="C84" s="44"/>
      <c r="D84" s="44"/>
      <c r="E84" s="44"/>
      <c r="F84" s="35" t="s">
        <v>104</v>
      </c>
      <c r="G84" s="181">
        <v>871</v>
      </c>
      <c r="H84" s="40" t="s">
        <v>16</v>
      </c>
      <c r="I84" s="40" t="s">
        <v>19</v>
      </c>
      <c r="J84" s="59" t="s">
        <v>105</v>
      </c>
      <c r="K84" s="42"/>
      <c r="L84" s="133">
        <f t="shared" ref="L84:N86" si="22">L85</f>
        <v>0</v>
      </c>
      <c r="M84" s="147">
        <f t="shared" si="22"/>
        <v>500000</v>
      </c>
      <c r="N84" s="148">
        <f t="shared" si="22"/>
        <v>500000</v>
      </c>
    </row>
    <row r="85" spans="1:15" ht="56.25" x14ac:dyDescent="0.25">
      <c r="A85" s="69"/>
      <c r="B85" s="70"/>
      <c r="C85" s="70"/>
      <c r="D85" s="70"/>
      <c r="E85" s="70"/>
      <c r="F85" s="71" t="s">
        <v>187</v>
      </c>
      <c r="G85" s="182">
        <v>871</v>
      </c>
      <c r="H85" s="40" t="s">
        <v>16</v>
      </c>
      <c r="I85" s="40" t="s">
        <v>19</v>
      </c>
      <c r="J85" s="59" t="s">
        <v>106</v>
      </c>
      <c r="K85" s="42"/>
      <c r="L85" s="129">
        <f t="shared" si="22"/>
        <v>0</v>
      </c>
      <c r="M85" s="131">
        <f t="shared" si="22"/>
        <v>500000</v>
      </c>
      <c r="N85" s="132">
        <f t="shared" si="22"/>
        <v>500000</v>
      </c>
    </row>
    <row r="86" spans="1:15" ht="56.25" x14ac:dyDescent="0.25">
      <c r="A86" s="43"/>
      <c r="B86" s="44"/>
      <c r="C86" s="44"/>
      <c r="D86" s="44"/>
      <c r="E86" s="44"/>
      <c r="F86" s="72" t="s">
        <v>186</v>
      </c>
      <c r="G86" s="181">
        <v>871</v>
      </c>
      <c r="H86" s="40" t="s">
        <v>16</v>
      </c>
      <c r="I86" s="40" t="s">
        <v>19</v>
      </c>
      <c r="J86" s="59" t="s">
        <v>107</v>
      </c>
      <c r="K86" s="42"/>
      <c r="L86" s="129">
        <f t="shared" si="22"/>
        <v>0</v>
      </c>
      <c r="M86" s="131">
        <f t="shared" si="22"/>
        <v>500000</v>
      </c>
      <c r="N86" s="132">
        <f t="shared" si="22"/>
        <v>500000</v>
      </c>
    </row>
    <row r="87" spans="1:15" ht="23.25" x14ac:dyDescent="0.25">
      <c r="A87" s="73"/>
      <c r="B87" s="74"/>
      <c r="C87" s="74"/>
      <c r="D87" s="74"/>
      <c r="E87" s="74"/>
      <c r="F87" s="75" t="s">
        <v>75</v>
      </c>
      <c r="G87" s="181">
        <v>871</v>
      </c>
      <c r="H87" s="40" t="s">
        <v>16</v>
      </c>
      <c r="I87" s="40" t="s">
        <v>19</v>
      </c>
      <c r="J87" s="59" t="s">
        <v>107</v>
      </c>
      <c r="K87" s="42">
        <v>240</v>
      </c>
      <c r="L87" s="129">
        <f>SUM(L88)</f>
        <v>0</v>
      </c>
      <c r="M87" s="129">
        <f t="shared" ref="M87:N87" si="23">SUM(M88)</f>
        <v>500000</v>
      </c>
      <c r="N87" s="129">
        <f t="shared" si="23"/>
        <v>500000</v>
      </c>
    </row>
    <row r="88" spans="1:15" x14ac:dyDescent="0.25">
      <c r="A88" s="73"/>
      <c r="B88" s="74"/>
      <c r="C88" s="74"/>
      <c r="D88" s="74"/>
      <c r="E88" s="74"/>
      <c r="F88" s="167" t="s">
        <v>164</v>
      </c>
      <c r="G88" s="181">
        <v>871</v>
      </c>
      <c r="H88" s="40" t="s">
        <v>16</v>
      </c>
      <c r="I88" s="40" t="s">
        <v>19</v>
      </c>
      <c r="J88" s="59" t="s">
        <v>107</v>
      </c>
      <c r="K88" s="42">
        <v>244</v>
      </c>
      <c r="L88" s="129">
        <v>0</v>
      </c>
      <c r="M88" s="131">
        <v>500000</v>
      </c>
      <c r="N88" s="132">
        <v>500000</v>
      </c>
    </row>
    <row r="89" spans="1:15" x14ac:dyDescent="0.25">
      <c r="A89" s="234" t="s">
        <v>20</v>
      </c>
      <c r="B89" s="235"/>
      <c r="C89" s="235"/>
      <c r="D89" s="235"/>
      <c r="E89" s="235"/>
      <c r="F89" s="236"/>
      <c r="G89" s="181"/>
      <c r="H89" s="46" t="s">
        <v>108</v>
      </c>
      <c r="I89" s="46"/>
      <c r="J89" s="59"/>
      <c r="K89" s="42"/>
      <c r="L89" s="138">
        <f>L90+L95</f>
        <v>300000</v>
      </c>
      <c r="M89" s="138">
        <f>M90+M95</f>
        <v>300000</v>
      </c>
      <c r="N89" s="139">
        <f>N90+N95</f>
        <v>300000</v>
      </c>
      <c r="O89" s="76"/>
    </row>
    <row r="90" spans="1:15" ht="0.6" customHeight="1" x14ac:dyDescent="0.25">
      <c r="A90" s="77"/>
      <c r="B90" s="78"/>
      <c r="C90" s="78"/>
      <c r="D90" s="78"/>
      <c r="E90" s="78"/>
      <c r="F90" s="67" t="s">
        <v>21</v>
      </c>
      <c r="G90" s="181">
        <v>871</v>
      </c>
      <c r="H90" s="46" t="s">
        <v>6</v>
      </c>
      <c r="I90" s="46" t="s">
        <v>22</v>
      </c>
      <c r="J90" s="47"/>
      <c r="K90" s="48"/>
      <c r="L90" s="133">
        <f>L91</f>
        <v>0</v>
      </c>
      <c r="M90" s="133">
        <f>M91</f>
        <v>0</v>
      </c>
      <c r="N90" s="134">
        <f>N91</f>
        <v>0</v>
      </c>
      <c r="O90" s="76"/>
    </row>
    <row r="91" spans="1:15" ht="22.9" hidden="1" customHeight="1" x14ac:dyDescent="0.25">
      <c r="A91" s="77"/>
      <c r="B91" s="78"/>
      <c r="C91" s="78"/>
      <c r="D91" s="78"/>
      <c r="E91" s="78"/>
      <c r="F91" s="79" t="s">
        <v>109</v>
      </c>
      <c r="G91" s="181">
        <v>871</v>
      </c>
      <c r="H91" s="40" t="s">
        <v>6</v>
      </c>
      <c r="I91" s="40" t="s">
        <v>22</v>
      </c>
      <c r="J91" s="59" t="s">
        <v>110</v>
      </c>
      <c r="K91" s="42"/>
      <c r="L91" s="129">
        <f t="shared" ref="L91:N93" si="24">L92</f>
        <v>0</v>
      </c>
      <c r="M91" s="129">
        <f t="shared" si="24"/>
        <v>0</v>
      </c>
      <c r="N91" s="130">
        <f t="shared" si="24"/>
        <v>0</v>
      </c>
      <c r="O91" s="76"/>
    </row>
    <row r="92" spans="1:15" ht="34.5" hidden="1" x14ac:dyDescent="0.25">
      <c r="A92" s="77"/>
      <c r="B92" s="78"/>
      <c r="C92" s="78"/>
      <c r="D92" s="78"/>
      <c r="E92" s="78"/>
      <c r="F92" s="79" t="s">
        <v>111</v>
      </c>
      <c r="G92" s="181">
        <v>871</v>
      </c>
      <c r="H92" s="40" t="s">
        <v>6</v>
      </c>
      <c r="I92" s="40" t="s">
        <v>22</v>
      </c>
      <c r="J92" s="59" t="s">
        <v>112</v>
      </c>
      <c r="K92" s="42"/>
      <c r="L92" s="129">
        <f t="shared" si="24"/>
        <v>0</v>
      </c>
      <c r="M92" s="129">
        <f t="shared" si="24"/>
        <v>0</v>
      </c>
      <c r="N92" s="130">
        <f t="shared" si="24"/>
        <v>0</v>
      </c>
      <c r="O92" s="76"/>
    </row>
    <row r="93" spans="1:15" ht="23.25" hidden="1" x14ac:dyDescent="0.25">
      <c r="A93" s="77"/>
      <c r="B93" s="78"/>
      <c r="C93" s="78"/>
      <c r="D93" s="78"/>
      <c r="E93" s="78"/>
      <c r="F93" s="79" t="s">
        <v>113</v>
      </c>
      <c r="G93" s="181">
        <v>871</v>
      </c>
      <c r="H93" s="40" t="s">
        <v>6</v>
      </c>
      <c r="I93" s="40" t="s">
        <v>22</v>
      </c>
      <c r="J93" s="59" t="s">
        <v>114</v>
      </c>
      <c r="K93" s="42"/>
      <c r="L93" s="129">
        <f t="shared" si="24"/>
        <v>0</v>
      </c>
      <c r="M93" s="129">
        <f t="shared" si="24"/>
        <v>0</v>
      </c>
      <c r="N93" s="130">
        <f t="shared" si="24"/>
        <v>0</v>
      </c>
      <c r="O93" s="76"/>
    </row>
    <row r="94" spans="1:15" ht="23.25" hidden="1" x14ac:dyDescent="0.25">
      <c r="A94" s="77"/>
      <c r="B94" s="78"/>
      <c r="C94" s="78"/>
      <c r="D94" s="78"/>
      <c r="E94" s="78"/>
      <c r="F94" s="79" t="s">
        <v>75</v>
      </c>
      <c r="G94" s="181">
        <v>871</v>
      </c>
      <c r="H94" s="40" t="s">
        <v>6</v>
      </c>
      <c r="I94" s="40" t="s">
        <v>22</v>
      </c>
      <c r="J94" s="59" t="s">
        <v>114</v>
      </c>
      <c r="K94" s="42">
        <v>240</v>
      </c>
      <c r="L94" s="129"/>
      <c r="M94" s="129"/>
      <c r="N94" s="130"/>
      <c r="O94" s="76"/>
    </row>
    <row r="95" spans="1:15" x14ac:dyDescent="0.25">
      <c r="A95" s="227" t="s">
        <v>23</v>
      </c>
      <c r="B95" s="228"/>
      <c r="C95" s="228"/>
      <c r="D95" s="228"/>
      <c r="E95" s="228"/>
      <c r="F95" s="229"/>
      <c r="G95" s="181"/>
      <c r="H95" s="46" t="s">
        <v>6</v>
      </c>
      <c r="I95" s="46" t="s">
        <v>24</v>
      </c>
      <c r="J95" s="47"/>
      <c r="K95" s="48"/>
      <c r="L95" s="133">
        <f>L96</f>
        <v>300000</v>
      </c>
      <c r="M95" s="133">
        <f>M96</f>
        <v>300000</v>
      </c>
      <c r="N95" s="134">
        <f>N96</f>
        <v>300000</v>
      </c>
      <c r="O95" s="80"/>
    </row>
    <row r="96" spans="1:15" ht="16.149999999999999" customHeight="1" x14ac:dyDescent="0.25">
      <c r="A96" s="230" t="s">
        <v>115</v>
      </c>
      <c r="B96" s="231"/>
      <c r="C96" s="231"/>
      <c r="D96" s="231"/>
      <c r="E96" s="231"/>
      <c r="F96" s="232"/>
      <c r="G96" s="181">
        <v>871</v>
      </c>
      <c r="H96" s="40" t="s">
        <v>6</v>
      </c>
      <c r="I96" s="40" t="s">
        <v>24</v>
      </c>
      <c r="J96" s="59" t="s">
        <v>50</v>
      </c>
      <c r="K96" s="42"/>
      <c r="L96" s="129">
        <f>SUM(L97)</f>
        <v>300000</v>
      </c>
      <c r="M96" s="129">
        <f>SUM(M97)</f>
        <v>300000</v>
      </c>
      <c r="N96" s="130">
        <f>SUM(N97)</f>
        <v>300000</v>
      </c>
      <c r="O96" s="80"/>
    </row>
    <row r="97" spans="1:15" ht="37.15" customHeight="1" x14ac:dyDescent="0.25">
      <c r="A97" s="230" t="s">
        <v>116</v>
      </c>
      <c r="B97" s="231"/>
      <c r="C97" s="231"/>
      <c r="D97" s="231"/>
      <c r="E97" s="231"/>
      <c r="F97" s="232"/>
      <c r="G97" s="181">
        <v>871</v>
      </c>
      <c r="H97" s="40" t="s">
        <v>6</v>
      </c>
      <c r="I97" s="40" t="s">
        <v>24</v>
      </c>
      <c r="J97" s="59" t="s">
        <v>52</v>
      </c>
      <c r="K97" s="42"/>
      <c r="L97" s="129">
        <f t="shared" ref="L97:N98" si="25">L98</f>
        <v>300000</v>
      </c>
      <c r="M97" s="131">
        <f t="shared" si="25"/>
        <v>300000</v>
      </c>
      <c r="N97" s="132">
        <f t="shared" si="25"/>
        <v>300000</v>
      </c>
      <c r="O97" s="80"/>
    </row>
    <row r="98" spans="1:15" ht="25.9" customHeight="1" x14ac:dyDescent="0.25">
      <c r="A98" s="230" t="s">
        <v>117</v>
      </c>
      <c r="B98" s="231"/>
      <c r="C98" s="231"/>
      <c r="D98" s="231"/>
      <c r="E98" s="231"/>
      <c r="F98" s="232"/>
      <c r="G98" s="181">
        <v>871</v>
      </c>
      <c r="H98" s="40" t="s">
        <v>6</v>
      </c>
      <c r="I98" s="40" t="s">
        <v>24</v>
      </c>
      <c r="J98" s="59" t="s">
        <v>118</v>
      </c>
      <c r="K98" s="42"/>
      <c r="L98" s="129">
        <f t="shared" si="25"/>
        <v>300000</v>
      </c>
      <c r="M98" s="129">
        <f t="shared" si="25"/>
        <v>300000</v>
      </c>
      <c r="N98" s="130">
        <f t="shared" si="25"/>
        <v>300000</v>
      </c>
      <c r="O98" s="80"/>
    </row>
    <row r="99" spans="1:15" ht="28.15" customHeight="1" x14ac:dyDescent="0.25">
      <c r="A99" s="230" t="s">
        <v>61</v>
      </c>
      <c r="B99" s="231"/>
      <c r="C99" s="231"/>
      <c r="D99" s="231"/>
      <c r="E99" s="231"/>
      <c r="F99" s="232"/>
      <c r="G99" s="181">
        <v>871</v>
      </c>
      <c r="H99" s="40" t="s">
        <v>6</v>
      </c>
      <c r="I99" s="40" t="s">
        <v>24</v>
      </c>
      <c r="J99" s="59" t="s">
        <v>118</v>
      </c>
      <c r="K99" s="42">
        <v>240</v>
      </c>
      <c r="L99" s="129">
        <f>SUM(L100)</f>
        <v>300000</v>
      </c>
      <c r="M99" s="129">
        <f t="shared" ref="M99:N99" si="26">SUM(M100)</f>
        <v>300000</v>
      </c>
      <c r="N99" s="129">
        <f t="shared" si="26"/>
        <v>300000</v>
      </c>
      <c r="O99" s="80"/>
    </row>
    <row r="100" spans="1:15" ht="14.45" customHeight="1" x14ac:dyDescent="0.25">
      <c r="A100" s="43"/>
      <c r="B100" s="44"/>
      <c r="C100" s="44"/>
      <c r="D100" s="44"/>
      <c r="E100" s="44"/>
      <c r="F100" s="167" t="s">
        <v>164</v>
      </c>
      <c r="G100" s="181">
        <v>871</v>
      </c>
      <c r="H100" s="40" t="s">
        <v>6</v>
      </c>
      <c r="I100" s="40" t="s">
        <v>24</v>
      </c>
      <c r="J100" s="59" t="s">
        <v>118</v>
      </c>
      <c r="K100" s="42">
        <v>244</v>
      </c>
      <c r="L100" s="129">
        <v>300000</v>
      </c>
      <c r="M100" s="129">
        <v>300000</v>
      </c>
      <c r="N100" s="130">
        <v>300000</v>
      </c>
      <c r="O100" s="80"/>
    </row>
    <row r="101" spans="1:15" x14ac:dyDescent="0.25">
      <c r="A101" s="218" t="s">
        <v>119</v>
      </c>
      <c r="B101" s="219"/>
      <c r="C101" s="219"/>
      <c r="D101" s="219"/>
      <c r="E101" s="219"/>
      <c r="F101" s="220"/>
      <c r="G101" s="181"/>
      <c r="H101" s="11" t="s">
        <v>120</v>
      </c>
      <c r="I101" s="11"/>
      <c r="J101" s="11"/>
      <c r="K101" s="11"/>
      <c r="L101" s="138">
        <f>SUM(L102+L109+L125)</f>
        <v>18827986.619999997</v>
      </c>
      <c r="M101" s="138">
        <f>M102+M108+M109+M125</f>
        <v>16568999.83</v>
      </c>
      <c r="N101" s="139">
        <f>N102+N108+N109+N125</f>
        <v>15817972.68</v>
      </c>
    </row>
    <row r="102" spans="1:15" x14ac:dyDescent="0.25">
      <c r="A102" s="81"/>
      <c r="B102" s="82"/>
      <c r="C102" s="82"/>
      <c r="D102" s="82"/>
      <c r="E102" s="82"/>
      <c r="F102" s="83" t="s">
        <v>26</v>
      </c>
      <c r="G102" s="181">
        <v>871</v>
      </c>
      <c r="H102" s="11" t="s">
        <v>25</v>
      </c>
      <c r="I102" s="11" t="s">
        <v>4</v>
      </c>
      <c r="J102" s="11"/>
      <c r="K102" s="11"/>
      <c r="L102" s="133">
        <f t="shared" ref="L102:N105" si="27">L103</f>
        <v>300000</v>
      </c>
      <c r="M102" s="133">
        <f t="shared" si="27"/>
        <v>300000</v>
      </c>
      <c r="N102" s="134">
        <f t="shared" si="27"/>
        <v>300000</v>
      </c>
    </row>
    <row r="103" spans="1:15" ht="34.5" x14ac:dyDescent="0.25">
      <c r="A103" s="81"/>
      <c r="B103" s="82"/>
      <c r="C103" s="82"/>
      <c r="D103" s="82"/>
      <c r="E103" s="82"/>
      <c r="F103" s="35" t="s">
        <v>185</v>
      </c>
      <c r="G103" s="181">
        <v>871</v>
      </c>
      <c r="H103" s="84" t="s">
        <v>25</v>
      </c>
      <c r="I103" s="84" t="s">
        <v>4</v>
      </c>
      <c r="J103" s="84" t="s">
        <v>110</v>
      </c>
      <c r="K103" s="84"/>
      <c r="L103" s="129">
        <f t="shared" si="27"/>
        <v>300000</v>
      </c>
      <c r="M103" s="129">
        <f t="shared" si="27"/>
        <v>300000</v>
      </c>
      <c r="N103" s="130">
        <f t="shared" si="27"/>
        <v>300000</v>
      </c>
    </row>
    <row r="104" spans="1:15" ht="23.25" x14ac:dyDescent="0.25">
      <c r="A104" s="81"/>
      <c r="B104" s="82"/>
      <c r="C104" s="82"/>
      <c r="D104" s="82"/>
      <c r="E104" s="82"/>
      <c r="F104" s="35" t="s">
        <v>184</v>
      </c>
      <c r="G104" s="181">
        <v>871</v>
      </c>
      <c r="H104" s="84" t="s">
        <v>25</v>
      </c>
      <c r="I104" s="84" t="s">
        <v>4</v>
      </c>
      <c r="J104" s="84" t="s">
        <v>112</v>
      </c>
      <c r="K104" s="84"/>
      <c r="L104" s="129">
        <f t="shared" si="27"/>
        <v>300000</v>
      </c>
      <c r="M104" s="129">
        <f t="shared" si="27"/>
        <v>300000</v>
      </c>
      <c r="N104" s="130">
        <f t="shared" si="27"/>
        <v>300000</v>
      </c>
    </row>
    <row r="105" spans="1:15" ht="34.5" x14ac:dyDescent="0.25">
      <c r="A105" s="81"/>
      <c r="B105" s="82"/>
      <c r="C105" s="82"/>
      <c r="D105" s="82"/>
      <c r="E105" s="82"/>
      <c r="F105" s="35" t="s">
        <v>183</v>
      </c>
      <c r="G105" s="181">
        <v>871</v>
      </c>
      <c r="H105" s="84" t="s">
        <v>25</v>
      </c>
      <c r="I105" s="84" t="s">
        <v>4</v>
      </c>
      <c r="J105" s="84" t="s">
        <v>114</v>
      </c>
      <c r="K105" s="84"/>
      <c r="L105" s="129">
        <f t="shared" si="27"/>
        <v>300000</v>
      </c>
      <c r="M105" s="129">
        <f t="shared" si="27"/>
        <v>300000</v>
      </c>
      <c r="N105" s="130">
        <f t="shared" si="27"/>
        <v>300000</v>
      </c>
    </row>
    <row r="106" spans="1:15" ht="23.25" x14ac:dyDescent="0.25">
      <c r="A106" s="81"/>
      <c r="B106" s="82"/>
      <c r="C106" s="82"/>
      <c r="D106" s="82"/>
      <c r="E106" s="82"/>
      <c r="F106" s="85" t="s">
        <v>61</v>
      </c>
      <c r="G106" s="181">
        <v>871</v>
      </c>
      <c r="H106" s="84" t="s">
        <v>25</v>
      </c>
      <c r="I106" s="84" t="s">
        <v>4</v>
      </c>
      <c r="J106" s="85" t="s">
        <v>114</v>
      </c>
      <c r="K106" s="85">
        <v>240</v>
      </c>
      <c r="L106" s="149">
        <f>SUM(L107)</f>
        <v>300000</v>
      </c>
      <c r="M106" s="149">
        <f t="shared" ref="M106:N106" si="28">SUM(M107)</f>
        <v>300000</v>
      </c>
      <c r="N106" s="149">
        <f t="shared" si="28"/>
        <v>300000</v>
      </c>
      <c r="O106" s="86"/>
    </row>
    <row r="107" spans="1:15" ht="13.9" customHeight="1" x14ac:dyDescent="0.25">
      <c r="A107" s="81"/>
      <c r="B107" s="82"/>
      <c r="C107" s="82"/>
      <c r="D107" s="82"/>
      <c r="E107" s="82"/>
      <c r="F107" s="167" t="s">
        <v>164</v>
      </c>
      <c r="G107" s="181">
        <v>871</v>
      </c>
      <c r="H107" s="84" t="s">
        <v>25</v>
      </c>
      <c r="I107" s="84" t="s">
        <v>4</v>
      </c>
      <c r="J107" s="85" t="s">
        <v>114</v>
      </c>
      <c r="K107" s="85">
        <v>244</v>
      </c>
      <c r="L107" s="149">
        <v>300000</v>
      </c>
      <c r="M107" s="150">
        <v>300000</v>
      </c>
      <c r="N107" s="151">
        <v>300000</v>
      </c>
      <c r="O107" s="86"/>
    </row>
    <row r="108" spans="1:15" hidden="1" x14ac:dyDescent="0.25">
      <c r="A108" s="87"/>
      <c r="B108" s="221" t="s">
        <v>27</v>
      </c>
      <c r="C108" s="222"/>
      <c r="D108" s="222"/>
      <c r="E108" s="222"/>
      <c r="F108" s="223"/>
      <c r="G108" s="181">
        <v>871</v>
      </c>
      <c r="H108" s="11" t="s">
        <v>25</v>
      </c>
      <c r="I108" s="11" t="s">
        <v>5</v>
      </c>
      <c r="J108" s="11"/>
      <c r="K108" s="11"/>
      <c r="L108" s="127">
        <v>0</v>
      </c>
      <c r="M108" s="127">
        <v>0</v>
      </c>
      <c r="N108" s="128">
        <v>0</v>
      </c>
      <c r="O108" s="88"/>
    </row>
    <row r="109" spans="1:15" x14ac:dyDescent="0.25">
      <c r="A109" s="62"/>
      <c r="B109" s="221" t="s">
        <v>28</v>
      </c>
      <c r="C109" s="222"/>
      <c r="D109" s="222"/>
      <c r="E109" s="233"/>
      <c r="F109" s="223"/>
      <c r="G109" s="181"/>
      <c r="H109" s="11" t="s">
        <v>25</v>
      </c>
      <c r="I109" s="11" t="s">
        <v>16</v>
      </c>
      <c r="J109" s="11"/>
      <c r="K109" s="11"/>
      <c r="L109" s="133">
        <f>L110</f>
        <v>17418962.619999997</v>
      </c>
      <c r="M109" s="133">
        <f>M110</f>
        <v>15159975.83</v>
      </c>
      <c r="N109" s="133">
        <f>N110</f>
        <v>14408948.68</v>
      </c>
    </row>
    <row r="110" spans="1:15" ht="34.15" customHeight="1" x14ac:dyDescent="0.25">
      <c r="A110" s="62"/>
      <c r="B110" s="202" t="s">
        <v>182</v>
      </c>
      <c r="C110" s="203"/>
      <c r="D110" s="203"/>
      <c r="E110" s="203"/>
      <c r="F110" s="204"/>
      <c r="G110" s="181">
        <v>871</v>
      </c>
      <c r="H110" s="12" t="s">
        <v>25</v>
      </c>
      <c r="I110" s="12" t="s">
        <v>16</v>
      </c>
      <c r="J110" s="12" t="s">
        <v>110</v>
      </c>
      <c r="K110" s="12"/>
      <c r="L110" s="129">
        <f>SUM(L111)</f>
        <v>17418962.619999997</v>
      </c>
      <c r="M110" s="129">
        <f t="shared" ref="M110:N110" si="29">SUM(M111)</f>
        <v>15159975.83</v>
      </c>
      <c r="N110" s="129">
        <f t="shared" si="29"/>
        <v>14408948.68</v>
      </c>
    </row>
    <row r="111" spans="1:15" ht="0.6" customHeight="1" x14ac:dyDescent="0.25">
      <c r="A111" s="205" t="s">
        <v>181</v>
      </c>
      <c r="B111" s="206"/>
      <c r="C111" s="206"/>
      <c r="D111" s="206"/>
      <c r="E111" s="206"/>
      <c r="F111" s="207"/>
      <c r="G111" s="181">
        <v>871</v>
      </c>
      <c r="H111" s="12" t="s">
        <v>25</v>
      </c>
      <c r="I111" s="12" t="s">
        <v>16</v>
      </c>
      <c r="J111" s="12" t="s">
        <v>110</v>
      </c>
      <c r="K111" s="12"/>
      <c r="L111" s="129">
        <f>SUM(L112+L116+L119+L122)</f>
        <v>17418962.619999997</v>
      </c>
      <c r="M111" s="129">
        <f t="shared" ref="M111:N111" si="30">SUM(M112+M116+M119+M122)</f>
        <v>15159975.83</v>
      </c>
      <c r="N111" s="129">
        <f t="shared" si="30"/>
        <v>14408948.68</v>
      </c>
    </row>
    <row r="112" spans="1:15" ht="52.15" customHeight="1" x14ac:dyDescent="0.25">
      <c r="A112" s="230" t="s">
        <v>180</v>
      </c>
      <c r="B112" s="231"/>
      <c r="C112" s="231"/>
      <c r="D112" s="231"/>
      <c r="E112" s="231"/>
      <c r="F112" s="232"/>
      <c r="G112" s="181">
        <v>871</v>
      </c>
      <c r="H112" s="12" t="s">
        <v>25</v>
      </c>
      <c r="I112" s="12" t="s">
        <v>16</v>
      </c>
      <c r="J112" s="12" t="s">
        <v>121</v>
      </c>
      <c r="K112" s="12"/>
      <c r="L112" s="129">
        <f t="shared" ref="L112:N112" si="31">L113</f>
        <v>5430000</v>
      </c>
      <c r="M112" s="131">
        <f t="shared" si="31"/>
        <v>5300000</v>
      </c>
      <c r="N112" s="132">
        <f t="shared" si="31"/>
        <v>5300000</v>
      </c>
    </row>
    <row r="113" spans="1:14" ht="25.15" customHeight="1" x14ac:dyDescent="0.25">
      <c r="A113" s="205" t="s">
        <v>61</v>
      </c>
      <c r="B113" s="206"/>
      <c r="C113" s="206"/>
      <c r="D113" s="206"/>
      <c r="E113" s="206"/>
      <c r="F113" s="207"/>
      <c r="G113" s="181">
        <v>871</v>
      </c>
      <c r="H113" s="12" t="s">
        <v>25</v>
      </c>
      <c r="I113" s="12" t="s">
        <v>16</v>
      </c>
      <c r="J113" s="12" t="s">
        <v>121</v>
      </c>
      <c r="K113" s="12" t="s">
        <v>62</v>
      </c>
      <c r="L113" s="129">
        <v>5430000</v>
      </c>
      <c r="M113" s="129">
        <v>5300000</v>
      </c>
      <c r="N113" s="129">
        <v>5300000</v>
      </c>
    </row>
    <row r="114" spans="1:14" ht="25.15" customHeight="1" x14ac:dyDescent="0.25">
      <c r="A114" s="184"/>
      <c r="B114" s="185"/>
      <c r="C114" s="185"/>
      <c r="D114" s="185"/>
      <c r="E114" s="185"/>
      <c r="F114" s="186" t="s">
        <v>164</v>
      </c>
      <c r="G114" s="181">
        <v>871</v>
      </c>
      <c r="H114" s="12" t="s">
        <v>25</v>
      </c>
      <c r="I114" s="12" t="s">
        <v>16</v>
      </c>
      <c r="J114" s="12" t="s">
        <v>121</v>
      </c>
      <c r="K114" s="12" t="s">
        <v>165</v>
      </c>
      <c r="L114" s="129">
        <v>3830000</v>
      </c>
      <c r="M114" s="129">
        <v>3700000</v>
      </c>
      <c r="N114" s="190">
        <v>3700000</v>
      </c>
    </row>
    <row r="115" spans="1:14" ht="15" customHeight="1" x14ac:dyDescent="0.25">
      <c r="A115" s="89"/>
      <c r="B115" s="90"/>
      <c r="C115" s="90"/>
      <c r="D115" s="90"/>
      <c r="E115" s="90"/>
      <c r="F115" s="167" t="s">
        <v>164</v>
      </c>
      <c r="G115" s="181">
        <v>871</v>
      </c>
      <c r="H115" s="12" t="s">
        <v>25</v>
      </c>
      <c r="I115" s="12" t="s">
        <v>16</v>
      </c>
      <c r="J115" s="12" t="s">
        <v>121</v>
      </c>
      <c r="K115" s="12" t="s">
        <v>205</v>
      </c>
      <c r="L115" s="129">
        <v>1600000</v>
      </c>
      <c r="M115" s="131">
        <v>1600000</v>
      </c>
      <c r="N115" s="132">
        <v>1600000</v>
      </c>
    </row>
    <row r="116" spans="1:14" ht="67.150000000000006" customHeight="1" x14ac:dyDescent="0.25">
      <c r="A116" s="62"/>
      <c r="B116" s="202" t="s">
        <v>179</v>
      </c>
      <c r="C116" s="203"/>
      <c r="D116" s="203"/>
      <c r="E116" s="203"/>
      <c r="F116" s="204"/>
      <c r="G116" s="181">
        <v>871</v>
      </c>
      <c r="H116" s="12" t="s">
        <v>25</v>
      </c>
      <c r="I116" s="12" t="s">
        <v>16</v>
      </c>
      <c r="J116" s="12" t="s">
        <v>122</v>
      </c>
      <c r="K116" s="12"/>
      <c r="L116" s="129">
        <f>SUM(L117)</f>
        <v>2158000</v>
      </c>
      <c r="M116" s="129">
        <f>SUM(M117)</f>
        <v>1900000</v>
      </c>
      <c r="N116" s="130">
        <f>SUM(N117)</f>
        <v>1900000</v>
      </c>
    </row>
    <row r="117" spans="1:14" ht="25.15" customHeight="1" x14ac:dyDescent="0.25">
      <c r="A117" s="205" t="s">
        <v>61</v>
      </c>
      <c r="B117" s="206"/>
      <c r="C117" s="206"/>
      <c r="D117" s="206"/>
      <c r="E117" s="206"/>
      <c r="F117" s="207"/>
      <c r="G117" s="181">
        <v>871</v>
      </c>
      <c r="H117" s="12" t="s">
        <v>25</v>
      </c>
      <c r="I117" s="12" t="s">
        <v>16</v>
      </c>
      <c r="J117" s="12" t="s">
        <v>122</v>
      </c>
      <c r="K117" s="12" t="s">
        <v>62</v>
      </c>
      <c r="L117" s="129">
        <f>SUM(L118)</f>
        <v>2158000</v>
      </c>
      <c r="M117" s="129">
        <f t="shared" ref="M117:N117" si="32">SUM(M118)</f>
        <v>1900000</v>
      </c>
      <c r="N117" s="129">
        <f t="shared" si="32"/>
        <v>1900000</v>
      </c>
    </row>
    <row r="118" spans="1:14" ht="16.149999999999999" customHeight="1" x14ac:dyDescent="0.25">
      <c r="A118" s="89"/>
      <c r="B118" s="90"/>
      <c r="C118" s="90"/>
      <c r="D118" s="90"/>
      <c r="E118" s="90"/>
      <c r="F118" s="167" t="s">
        <v>164</v>
      </c>
      <c r="G118" s="181">
        <v>871</v>
      </c>
      <c r="H118" s="12" t="s">
        <v>25</v>
      </c>
      <c r="I118" s="12" t="s">
        <v>16</v>
      </c>
      <c r="J118" s="12" t="s">
        <v>122</v>
      </c>
      <c r="K118" s="12" t="s">
        <v>165</v>
      </c>
      <c r="L118" s="129">
        <v>2158000</v>
      </c>
      <c r="M118" s="152">
        <v>1900000</v>
      </c>
      <c r="N118" s="153">
        <v>1900000</v>
      </c>
    </row>
    <row r="119" spans="1:14" ht="68.25" x14ac:dyDescent="0.25">
      <c r="A119" s="89"/>
      <c r="B119" s="90"/>
      <c r="C119" s="90"/>
      <c r="D119" s="90"/>
      <c r="E119" s="90"/>
      <c r="F119" s="79" t="s">
        <v>178</v>
      </c>
      <c r="G119" s="181">
        <v>871</v>
      </c>
      <c r="H119" s="12" t="s">
        <v>25</v>
      </c>
      <c r="I119" s="12" t="s">
        <v>16</v>
      </c>
      <c r="J119" s="12" t="s">
        <v>123</v>
      </c>
      <c r="K119" s="12"/>
      <c r="L119" s="129">
        <f>L120</f>
        <v>708200</v>
      </c>
      <c r="M119" s="152">
        <f>M120</f>
        <v>600000</v>
      </c>
      <c r="N119" s="153">
        <f>N120</f>
        <v>600000</v>
      </c>
    </row>
    <row r="120" spans="1:14" ht="23.25" x14ac:dyDescent="0.25">
      <c r="A120" s="89"/>
      <c r="B120" s="90"/>
      <c r="C120" s="90"/>
      <c r="D120" s="90"/>
      <c r="E120" s="90"/>
      <c r="F120" s="79" t="s">
        <v>75</v>
      </c>
      <c r="G120" s="181">
        <v>871</v>
      </c>
      <c r="H120" s="12" t="s">
        <v>25</v>
      </c>
      <c r="I120" s="12" t="s">
        <v>16</v>
      </c>
      <c r="J120" s="12" t="s">
        <v>123</v>
      </c>
      <c r="K120" s="12" t="s">
        <v>62</v>
      </c>
      <c r="L120" s="129">
        <f>SUM(L121)</f>
        <v>708200</v>
      </c>
      <c r="M120" s="129">
        <f t="shared" ref="M120:N120" si="33">SUM(M121)</f>
        <v>600000</v>
      </c>
      <c r="N120" s="129">
        <f t="shared" si="33"/>
        <v>600000</v>
      </c>
    </row>
    <row r="121" spans="1:14" x14ac:dyDescent="0.25">
      <c r="A121" s="89"/>
      <c r="B121" s="90"/>
      <c r="C121" s="90"/>
      <c r="D121" s="90"/>
      <c r="E121" s="90"/>
      <c r="F121" s="167" t="s">
        <v>164</v>
      </c>
      <c r="G121" s="181">
        <v>871</v>
      </c>
      <c r="H121" s="12" t="s">
        <v>25</v>
      </c>
      <c r="I121" s="12" t="s">
        <v>16</v>
      </c>
      <c r="J121" s="12" t="s">
        <v>123</v>
      </c>
      <c r="K121" s="12" t="s">
        <v>165</v>
      </c>
      <c r="L121" s="129">
        <v>708200</v>
      </c>
      <c r="M121" s="152">
        <v>600000</v>
      </c>
      <c r="N121" s="153">
        <v>600000</v>
      </c>
    </row>
    <row r="122" spans="1:14" ht="117" customHeight="1" x14ac:dyDescent="0.25">
      <c r="A122" s="62"/>
      <c r="B122" s="202" t="s">
        <v>177</v>
      </c>
      <c r="C122" s="203"/>
      <c r="D122" s="203"/>
      <c r="E122" s="203"/>
      <c r="F122" s="204"/>
      <c r="G122" s="181">
        <v>871</v>
      </c>
      <c r="H122" s="12" t="s">
        <v>25</v>
      </c>
      <c r="I122" s="12" t="s">
        <v>16</v>
      </c>
      <c r="J122" s="12" t="s">
        <v>114</v>
      </c>
      <c r="K122" s="12"/>
      <c r="L122" s="129">
        <f>L123</f>
        <v>9122762.6199999992</v>
      </c>
      <c r="M122" s="129">
        <f>SUM(M123)</f>
        <v>7359975.8300000001</v>
      </c>
      <c r="N122" s="130">
        <f>SUM(N123)</f>
        <v>6608948.6799999997</v>
      </c>
    </row>
    <row r="123" spans="1:14" ht="21" customHeight="1" x14ac:dyDescent="0.25">
      <c r="A123" s="205" t="s">
        <v>61</v>
      </c>
      <c r="B123" s="206"/>
      <c r="C123" s="206"/>
      <c r="D123" s="206"/>
      <c r="E123" s="206"/>
      <c r="F123" s="207"/>
      <c r="G123" s="181">
        <v>871</v>
      </c>
      <c r="H123" s="12" t="s">
        <v>25</v>
      </c>
      <c r="I123" s="12" t="s">
        <v>16</v>
      </c>
      <c r="J123" s="12" t="s">
        <v>114</v>
      </c>
      <c r="K123" s="12" t="s">
        <v>62</v>
      </c>
      <c r="L123" s="129">
        <f>SUM(L124)</f>
        <v>9122762.6199999992</v>
      </c>
      <c r="M123" s="129">
        <f t="shared" ref="M123:N123" si="34">SUM(M124)</f>
        <v>7359975.8300000001</v>
      </c>
      <c r="N123" s="129">
        <f t="shared" si="34"/>
        <v>6608948.6799999997</v>
      </c>
    </row>
    <row r="124" spans="1:14" x14ac:dyDescent="0.25">
      <c r="A124" s="89"/>
      <c r="B124" s="90"/>
      <c r="C124" s="90"/>
      <c r="D124" s="90"/>
      <c r="E124" s="90"/>
      <c r="F124" s="167" t="s">
        <v>164</v>
      </c>
      <c r="G124" s="181">
        <v>871</v>
      </c>
      <c r="H124" s="12" t="s">
        <v>25</v>
      </c>
      <c r="I124" s="12" t="s">
        <v>16</v>
      </c>
      <c r="J124" s="12" t="s">
        <v>114</v>
      </c>
      <c r="K124" s="12" t="s">
        <v>165</v>
      </c>
      <c r="L124" s="129">
        <v>9122762.6199999992</v>
      </c>
      <c r="M124" s="131">
        <f>7859975.83+500000-300000-700000</f>
        <v>7359975.8300000001</v>
      </c>
      <c r="N124" s="132">
        <f>7108948.68+500000-300000-700000</f>
        <v>6608948.6799999997</v>
      </c>
    </row>
    <row r="125" spans="1:14" ht="22.5" x14ac:dyDescent="0.25">
      <c r="A125" s="89"/>
      <c r="B125" s="90"/>
      <c r="C125" s="90"/>
      <c r="D125" s="90"/>
      <c r="E125" s="90"/>
      <c r="F125" s="91" t="s">
        <v>124</v>
      </c>
      <c r="G125" s="181">
        <v>871</v>
      </c>
      <c r="H125" s="11" t="s">
        <v>25</v>
      </c>
      <c r="I125" s="11" t="s">
        <v>25</v>
      </c>
      <c r="J125" s="11"/>
      <c r="K125" s="11"/>
      <c r="L125" s="127">
        <f>L126</f>
        <v>1109024</v>
      </c>
      <c r="M125" s="154">
        <f>M126</f>
        <v>1109024</v>
      </c>
      <c r="N125" s="155">
        <f>N126</f>
        <v>1109024</v>
      </c>
    </row>
    <row r="126" spans="1:14" ht="23.25" x14ac:dyDescent="0.25">
      <c r="A126" s="89"/>
      <c r="B126" s="90"/>
      <c r="C126" s="90"/>
      <c r="D126" s="90"/>
      <c r="E126" s="90"/>
      <c r="F126" s="79" t="s">
        <v>125</v>
      </c>
      <c r="G126" s="181">
        <v>871</v>
      </c>
      <c r="H126" s="12" t="s">
        <v>25</v>
      </c>
      <c r="I126" s="12" t="s">
        <v>25</v>
      </c>
      <c r="J126" s="12" t="s">
        <v>50</v>
      </c>
      <c r="K126" s="12"/>
      <c r="L126" s="129">
        <f t="shared" ref="L126:N128" si="35">L127</f>
        <v>1109024</v>
      </c>
      <c r="M126" s="131">
        <f t="shared" si="35"/>
        <v>1109024</v>
      </c>
      <c r="N126" s="132">
        <f t="shared" si="35"/>
        <v>1109024</v>
      </c>
    </row>
    <row r="127" spans="1:14" ht="23.25" x14ac:dyDescent="0.25">
      <c r="A127" s="89"/>
      <c r="B127" s="90"/>
      <c r="C127" s="90"/>
      <c r="D127" s="90"/>
      <c r="E127" s="90"/>
      <c r="F127" s="79" t="s">
        <v>126</v>
      </c>
      <c r="G127" s="181">
        <v>871</v>
      </c>
      <c r="H127" s="12" t="s">
        <v>25</v>
      </c>
      <c r="I127" s="12" t="s">
        <v>25</v>
      </c>
      <c r="J127" s="12" t="s">
        <v>52</v>
      </c>
      <c r="K127" s="12"/>
      <c r="L127" s="129">
        <f t="shared" si="35"/>
        <v>1109024</v>
      </c>
      <c r="M127" s="131">
        <f t="shared" si="35"/>
        <v>1109024</v>
      </c>
      <c r="N127" s="132">
        <f t="shared" si="35"/>
        <v>1109024</v>
      </c>
    </row>
    <row r="128" spans="1:14" ht="34.5" x14ac:dyDescent="0.25">
      <c r="A128" s="89"/>
      <c r="B128" s="90"/>
      <c r="C128" s="90"/>
      <c r="D128" s="90"/>
      <c r="E128" s="90"/>
      <c r="F128" s="79" t="s">
        <v>127</v>
      </c>
      <c r="G128" s="181">
        <v>871</v>
      </c>
      <c r="H128" s="12" t="s">
        <v>25</v>
      </c>
      <c r="I128" s="12" t="s">
        <v>25</v>
      </c>
      <c r="J128" s="12" t="s">
        <v>128</v>
      </c>
      <c r="K128" s="12"/>
      <c r="L128" s="129">
        <f t="shared" si="35"/>
        <v>1109024</v>
      </c>
      <c r="M128" s="131">
        <f t="shared" si="35"/>
        <v>1109024</v>
      </c>
      <c r="N128" s="132">
        <f t="shared" si="35"/>
        <v>1109024</v>
      </c>
    </row>
    <row r="129" spans="1:14" x14ac:dyDescent="0.25">
      <c r="A129" s="89"/>
      <c r="B129" s="90"/>
      <c r="C129" s="90"/>
      <c r="D129" s="90"/>
      <c r="E129" s="90"/>
      <c r="F129" s="79" t="s">
        <v>69</v>
      </c>
      <c r="G129" s="181">
        <v>871</v>
      </c>
      <c r="H129" s="12" t="s">
        <v>25</v>
      </c>
      <c r="I129" s="12" t="s">
        <v>25</v>
      </c>
      <c r="J129" s="12" t="s">
        <v>128</v>
      </c>
      <c r="K129" s="12" t="s">
        <v>70</v>
      </c>
      <c r="L129" s="129">
        <v>1109024</v>
      </c>
      <c r="M129" s="129">
        <v>1109024</v>
      </c>
      <c r="N129" s="129">
        <v>1109024</v>
      </c>
    </row>
    <row r="130" spans="1:14" x14ac:dyDescent="0.25">
      <c r="A130" s="89"/>
      <c r="B130" s="90"/>
      <c r="C130" s="90"/>
      <c r="D130" s="90"/>
      <c r="E130" s="90"/>
      <c r="F130" s="92" t="s">
        <v>29</v>
      </c>
      <c r="G130" s="181"/>
      <c r="H130" s="93" t="s">
        <v>8</v>
      </c>
      <c r="I130" s="93"/>
      <c r="J130" s="93"/>
      <c r="K130" s="93"/>
      <c r="L130" s="142">
        <f t="shared" ref="L130:N134" si="36">L131</f>
        <v>739874.47</v>
      </c>
      <c r="M130" s="156">
        <f t="shared" si="36"/>
        <v>700000</v>
      </c>
      <c r="N130" s="157">
        <f t="shared" si="36"/>
        <v>700000</v>
      </c>
    </row>
    <row r="131" spans="1:14" x14ac:dyDescent="0.25">
      <c r="A131" s="89"/>
      <c r="B131" s="90"/>
      <c r="C131" s="90"/>
      <c r="D131" s="90"/>
      <c r="E131" s="90"/>
      <c r="F131" s="67" t="s">
        <v>30</v>
      </c>
      <c r="G131" s="181"/>
      <c r="H131" s="11" t="s">
        <v>8</v>
      </c>
      <c r="I131" s="11" t="s">
        <v>16</v>
      </c>
      <c r="J131" s="12"/>
      <c r="K131" s="12"/>
      <c r="L131" s="129">
        <f t="shared" si="36"/>
        <v>739874.47</v>
      </c>
      <c r="M131" s="131">
        <f t="shared" si="36"/>
        <v>700000</v>
      </c>
      <c r="N131" s="132">
        <f t="shared" si="36"/>
        <v>700000</v>
      </c>
    </row>
    <row r="132" spans="1:14" ht="34.5" x14ac:dyDescent="0.25">
      <c r="A132" s="89"/>
      <c r="B132" s="90"/>
      <c r="C132" s="90"/>
      <c r="D132" s="90"/>
      <c r="E132" s="90"/>
      <c r="F132" s="79" t="s">
        <v>176</v>
      </c>
      <c r="G132" s="181">
        <v>871</v>
      </c>
      <c r="H132" s="12" t="s">
        <v>8</v>
      </c>
      <c r="I132" s="12" t="s">
        <v>16</v>
      </c>
      <c r="J132" s="12" t="s">
        <v>110</v>
      </c>
      <c r="K132" s="12"/>
      <c r="L132" s="129">
        <f t="shared" si="36"/>
        <v>739874.47</v>
      </c>
      <c r="M132" s="131">
        <f t="shared" si="36"/>
        <v>700000</v>
      </c>
      <c r="N132" s="132">
        <f t="shared" si="36"/>
        <v>700000</v>
      </c>
    </row>
    <row r="133" spans="1:14" ht="34.5" x14ac:dyDescent="0.25">
      <c r="A133" s="89"/>
      <c r="B133" s="90"/>
      <c r="C133" s="90"/>
      <c r="D133" s="90"/>
      <c r="E133" s="90"/>
      <c r="F133" s="79" t="s">
        <v>176</v>
      </c>
      <c r="G133" s="181">
        <v>871</v>
      </c>
      <c r="H133" s="12" t="s">
        <v>8</v>
      </c>
      <c r="I133" s="12" t="s">
        <v>16</v>
      </c>
      <c r="J133" s="12" t="s">
        <v>112</v>
      </c>
      <c r="K133" s="12"/>
      <c r="L133" s="129">
        <f t="shared" si="36"/>
        <v>739874.47</v>
      </c>
      <c r="M133" s="131">
        <f t="shared" si="36"/>
        <v>700000</v>
      </c>
      <c r="N133" s="132">
        <f t="shared" si="36"/>
        <v>700000</v>
      </c>
    </row>
    <row r="134" spans="1:14" ht="34.5" x14ac:dyDescent="0.25">
      <c r="A134" s="89"/>
      <c r="B134" s="90"/>
      <c r="C134" s="90"/>
      <c r="D134" s="90"/>
      <c r="E134" s="90"/>
      <c r="F134" s="79" t="s">
        <v>175</v>
      </c>
      <c r="G134" s="181">
        <v>871</v>
      </c>
      <c r="H134" s="12" t="s">
        <v>8</v>
      </c>
      <c r="I134" s="12" t="s">
        <v>16</v>
      </c>
      <c r="J134" s="12" t="s">
        <v>114</v>
      </c>
      <c r="K134" s="12"/>
      <c r="L134" s="129">
        <f t="shared" si="36"/>
        <v>739874.47</v>
      </c>
      <c r="M134" s="131">
        <f t="shared" si="36"/>
        <v>700000</v>
      </c>
      <c r="N134" s="132">
        <f t="shared" si="36"/>
        <v>700000</v>
      </c>
    </row>
    <row r="135" spans="1:14" ht="23.25" x14ac:dyDescent="0.25">
      <c r="A135" s="89"/>
      <c r="B135" s="90"/>
      <c r="C135" s="90"/>
      <c r="D135" s="90"/>
      <c r="E135" s="90"/>
      <c r="F135" s="79" t="s">
        <v>75</v>
      </c>
      <c r="G135" s="181">
        <v>871</v>
      </c>
      <c r="H135" s="12" t="s">
        <v>8</v>
      </c>
      <c r="I135" s="12" t="s">
        <v>16</v>
      </c>
      <c r="J135" s="12" t="s">
        <v>114</v>
      </c>
      <c r="K135" s="12" t="s">
        <v>62</v>
      </c>
      <c r="L135" s="129">
        <f>SUM(L136)</f>
        <v>739874.47</v>
      </c>
      <c r="M135" s="129">
        <f t="shared" ref="M135:N135" si="37">SUM(M136)</f>
        <v>700000</v>
      </c>
      <c r="N135" s="129">
        <f t="shared" si="37"/>
        <v>700000</v>
      </c>
    </row>
    <row r="136" spans="1:14" x14ac:dyDescent="0.25">
      <c r="A136" s="89"/>
      <c r="B136" s="90"/>
      <c r="C136" s="90"/>
      <c r="D136" s="90"/>
      <c r="E136" s="90"/>
      <c r="F136" s="167" t="s">
        <v>164</v>
      </c>
      <c r="G136" s="181">
        <v>871</v>
      </c>
      <c r="H136" s="12" t="s">
        <v>8</v>
      </c>
      <c r="I136" s="12" t="s">
        <v>16</v>
      </c>
      <c r="J136" s="12" t="s">
        <v>114</v>
      </c>
      <c r="K136" s="12" t="s">
        <v>165</v>
      </c>
      <c r="L136" s="129">
        <v>739874.47</v>
      </c>
      <c r="M136" s="131">
        <v>700000</v>
      </c>
      <c r="N136" s="132">
        <v>700000</v>
      </c>
    </row>
    <row r="137" spans="1:14" x14ac:dyDescent="0.25">
      <c r="A137" s="218" t="s">
        <v>31</v>
      </c>
      <c r="B137" s="219"/>
      <c r="C137" s="219"/>
      <c r="D137" s="219"/>
      <c r="E137" s="219"/>
      <c r="F137" s="220"/>
      <c r="G137" s="181"/>
      <c r="H137" s="93" t="s">
        <v>10</v>
      </c>
      <c r="I137" s="93"/>
      <c r="J137" s="93"/>
      <c r="K137" s="93"/>
      <c r="L137" s="142">
        <f>L138+L145</f>
        <v>60000</v>
      </c>
      <c r="M137" s="142">
        <f>M138+M145</f>
        <v>60000</v>
      </c>
      <c r="N137" s="143">
        <f>N138+N145</f>
        <v>60000</v>
      </c>
    </row>
    <row r="138" spans="1:14" ht="21" customHeight="1" x14ac:dyDescent="0.25">
      <c r="A138" s="62"/>
      <c r="B138" s="221" t="s">
        <v>33</v>
      </c>
      <c r="C138" s="222"/>
      <c r="D138" s="222"/>
      <c r="E138" s="222"/>
      <c r="F138" s="223"/>
      <c r="G138" s="181"/>
      <c r="H138" s="11" t="s">
        <v>10</v>
      </c>
      <c r="I138" s="11" t="s">
        <v>25</v>
      </c>
      <c r="J138" s="11"/>
      <c r="K138" s="11"/>
      <c r="L138" s="127">
        <f>L139</f>
        <v>60000</v>
      </c>
      <c r="M138" s="127">
        <f>SUM(M139)</f>
        <v>60000</v>
      </c>
      <c r="N138" s="128">
        <f>SUM(N139)</f>
        <v>60000</v>
      </c>
    </row>
    <row r="139" spans="1:14" x14ac:dyDescent="0.25">
      <c r="A139" s="94"/>
      <c r="B139" s="224" t="s">
        <v>104</v>
      </c>
      <c r="C139" s="225"/>
      <c r="D139" s="225"/>
      <c r="E139" s="225"/>
      <c r="F139" s="226"/>
      <c r="G139" s="181">
        <v>871</v>
      </c>
      <c r="H139" s="12" t="s">
        <v>10</v>
      </c>
      <c r="I139" s="12" t="s">
        <v>25</v>
      </c>
      <c r="J139" s="12" t="s">
        <v>129</v>
      </c>
      <c r="K139" s="12"/>
      <c r="L139" s="129">
        <f>L140</f>
        <v>60000</v>
      </c>
      <c r="M139" s="129">
        <f>M140</f>
        <v>60000</v>
      </c>
      <c r="N139" s="130">
        <f>N140</f>
        <v>60000</v>
      </c>
    </row>
    <row r="140" spans="1:14" ht="46.15" customHeight="1" x14ac:dyDescent="0.25">
      <c r="A140" s="205" t="s">
        <v>174</v>
      </c>
      <c r="B140" s="206"/>
      <c r="C140" s="206"/>
      <c r="D140" s="206"/>
      <c r="E140" s="206"/>
      <c r="F140" s="207"/>
      <c r="G140" s="181">
        <v>871</v>
      </c>
      <c r="H140" s="12" t="s">
        <v>10</v>
      </c>
      <c r="I140" s="12" t="s">
        <v>25</v>
      </c>
      <c r="J140" s="16" t="s">
        <v>130</v>
      </c>
      <c r="K140" s="12"/>
      <c r="L140" s="129">
        <f>L141</f>
        <v>60000</v>
      </c>
      <c r="M140" s="131">
        <f>M141</f>
        <v>60000</v>
      </c>
      <c r="N140" s="132">
        <f>N141</f>
        <v>60000</v>
      </c>
    </row>
    <row r="141" spans="1:14" ht="57" x14ac:dyDescent="0.25">
      <c r="A141" s="89"/>
      <c r="B141" s="90"/>
      <c r="C141" s="90"/>
      <c r="D141" s="90"/>
      <c r="E141" s="90"/>
      <c r="F141" s="79" t="s">
        <v>173</v>
      </c>
      <c r="G141" s="181">
        <v>871</v>
      </c>
      <c r="H141" s="12" t="s">
        <v>10</v>
      </c>
      <c r="I141" s="12" t="s">
        <v>25</v>
      </c>
      <c r="J141" s="16" t="s">
        <v>130</v>
      </c>
      <c r="K141" s="12"/>
      <c r="L141" s="129">
        <f>L142+L143</f>
        <v>60000</v>
      </c>
      <c r="M141" s="131">
        <f>M142+M143</f>
        <v>60000</v>
      </c>
      <c r="N141" s="132">
        <f>N142+N143</f>
        <v>60000</v>
      </c>
    </row>
    <row r="142" spans="1:14" ht="0.6" customHeight="1" x14ac:dyDescent="0.25">
      <c r="A142" s="89"/>
      <c r="B142" s="90"/>
      <c r="C142" s="90"/>
      <c r="D142" s="90"/>
      <c r="E142" s="90"/>
      <c r="F142" s="79" t="s">
        <v>55</v>
      </c>
      <c r="G142" s="181">
        <v>871</v>
      </c>
      <c r="H142" s="12" t="s">
        <v>10</v>
      </c>
      <c r="I142" s="12" t="s">
        <v>25</v>
      </c>
      <c r="J142" s="16" t="s">
        <v>131</v>
      </c>
      <c r="K142" s="12" t="s">
        <v>56</v>
      </c>
      <c r="L142" s="129">
        <v>0</v>
      </c>
      <c r="M142" s="131">
        <v>0</v>
      </c>
      <c r="N142" s="132">
        <v>0</v>
      </c>
    </row>
    <row r="143" spans="1:14" ht="23.25" x14ac:dyDescent="0.25">
      <c r="A143" s="89"/>
      <c r="B143" s="90"/>
      <c r="C143" s="90"/>
      <c r="D143" s="90"/>
      <c r="E143" s="90"/>
      <c r="F143" s="79" t="s">
        <v>75</v>
      </c>
      <c r="G143" s="181">
        <v>871</v>
      </c>
      <c r="H143" s="12" t="s">
        <v>10</v>
      </c>
      <c r="I143" s="12" t="s">
        <v>25</v>
      </c>
      <c r="J143" s="16" t="s">
        <v>131</v>
      </c>
      <c r="K143" s="12" t="s">
        <v>62</v>
      </c>
      <c r="L143" s="129">
        <f>SUM(L144)</f>
        <v>60000</v>
      </c>
      <c r="M143" s="129">
        <f t="shared" ref="M143:N143" si="38">SUM(M144)</f>
        <v>60000</v>
      </c>
      <c r="N143" s="129">
        <f t="shared" si="38"/>
        <v>60000</v>
      </c>
    </row>
    <row r="144" spans="1:14" x14ac:dyDescent="0.25">
      <c r="A144" s="89"/>
      <c r="B144" s="90"/>
      <c r="C144" s="90"/>
      <c r="D144" s="90"/>
      <c r="E144" s="90"/>
      <c r="F144" s="167" t="s">
        <v>164</v>
      </c>
      <c r="G144" s="181">
        <v>871</v>
      </c>
      <c r="H144" s="12" t="s">
        <v>10</v>
      </c>
      <c r="I144" s="12" t="s">
        <v>25</v>
      </c>
      <c r="J144" s="16" t="s">
        <v>131</v>
      </c>
      <c r="K144" s="12" t="s">
        <v>165</v>
      </c>
      <c r="L144" s="129">
        <v>60000</v>
      </c>
      <c r="M144" s="131">
        <v>60000</v>
      </c>
      <c r="N144" s="132">
        <v>60000</v>
      </c>
    </row>
    <row r="145" spans="1:14" ht="0.6" customHeight="1" x14ac:dyDescent="0.25">
      <c r="A145" s="62"/>
      <c r="B145" s="221" t="s">
        <v>32</v>
      </c>
      <c r="C145" s="222"/>
      <c r="D145" s="222"/>
      <c r="E145" s="222"/>
      <c r="F145" s="223"/>
      <c r="G145" s="181">
        <v>871</v>
      </c>
      <c r="H145" s="11" t="s">
        <v>10</v>
      </c>
      <c r="I145" s="11" t="s">
        <v>10</v>
      </c>
      <c r="J145" s="11"/>
      <c r="K145" s="11"/>
      <c r="L145" s="127">
        <f t="shared" ref="L145:N147" si="39">SUM(L146)</f>
        <v>0</v>
      </c>
      <c r="M145" s="127">
        <f t="shared" si="39"/>
        <v>0</v>
      </c>
      <c r="N145" s="128">
        <f t="shared" si="39"/>
        <v>0</v>
      </c>
    </row>
    <row r="146" spans="1:14" hidden="1" x14ac:dyDescent="0.25">
      <c r="A146" s="94"/>
      <c r="B146" s="224" t="s">
        <v>132</v>
      </c>
      <c r="C146" s="225"/>
      <c r="D146" s="225"/>
      <c r="E146" s="225"/>
      <c r="F146" s="226"/>
      <c r="G146" s="181">
        <v>871</v>
      </c>
      <c r="H146" s="12" t="s">
        <v>10</v>
      </c>
      <c r="I146" s="12" t="s">
        <v>10</v>
      </c>
      <c r="J146" s="12" t="s">
        <v>50</v>
      </c>
      <c r="K146" s="12"/>
      <c r="L146" s="129">
        <f t="shared" si="39"/>
        <v>0</v>
      </c>
      <c r="M146" s="129">
        <f t="shared" si="39"/>
        <v>0</v>
      </c>
      <c r="N146" s="130">
        <f t="shared" si="39"/>
        <v>0</v>
      </c>
    </row>
    <row r="147" spans="1:14" hidden="1" x14ac:dyDescent="0.25">
      <c r="A147" s="95"/>
      <c r="B147" s="224" t="s">
        <v>133</v>
      </c>
      <c r="C147" s="225"/>
      <c r="D147" s="225"/>
      <c r="E147" s="225"/>
      <c r="F147" s="226"/>
      <c r="G147" s="181">
        <v>871</v>
      </c>
      <c r="H147" s="12" t="s">
        <v>10</v>
      </c>
      <c r="I147" s="12" t="s">
        <v>10</v>
      </c>
      <c r="J147" s="12" t="s">
        <v>52</v>
      </c>
      <c r="K147" s="12"/>
      <c r="L147" s="129">
        <f t="shared" si="39"/>
        <v>0</v>
      </c>
      <c r="M147" s="129">
        <f t="shared" si="39"/>
        <v>0</v>
      </c>
      <c r="N147" s="130">
        <f t="shared" si="39"/>
        <v>0</v>
      </c>
    </row>
    <row r="148" spans="1:14" hidden="1" x14ac:dyDescent="0.25">
      <c r="A148" s="205" t="s">
        <v>134</v>
      </c>
      <c r="B148" s="206"/>
      <c r="C148" s="206"/>
      <c r="D148" s="206"/>
      <c r="E148" s="206"/>
      <c r="F148" s="207"/>
      <c r="G148" s="181">
        <v>871</v>
      </c>
      <c r="H148" s="12" t="s">
        <v>10</v>
      </c>
      <c r="I148" s="12" t="s">
        <v>10</v>
      </c>
      <c r="J148" s="16" t="s">
        <v>135</v>
      </c>
      <c r="K148" s="12"/>
      <c r="L148" s="129">
        <f>L149</f>
        <v>0</v>
      </c>
      <c r="M148" s="131">
        <f>M149</f>
        <v>0</v>
      </c>
      <c r="N148" s="132">
        <f>N149</f>
        <v>0</v>
      </c>
    </row>
    <row r="149" spans="1:14" hidden="1" x14ac:dyDescent="0.25">
      <c r="A149" s="89"/>
      <c r="B149" s="90"/>
      <c r="C149" s="90"/>
      <c r="D149" s="90"/>
      <c r="E149" s="90"/>
      <c r="F149" s="79" t="s">
        <v>69</v>
      </c>
      <c r="G149" s="181">
        <v>871</v>
      </c>
      <c r="H149" s="12" t="s">
        <v>10</v>
      </c>
      <c r="I149" s="12" t="s">
        <v>10</v>
      </c>
      <c r="J149" s="16" t="s">
        <v>135</v>
      </c>
      <c r="K149" s="12" t="s">
        <v>70</v>
      </c>
      <c r="L149" s="129">
        <v>0</v>
      </c>
      <c r="M149" s="131">
        <v>0</v>
      </c>
      <c r="N149" s="132">
        <v>0</v>
      </c>
    </row>
    <row r="150" spans="1:14" x14ac:dyDescent="0.25">
      <c r="A150" s="218" t="s">
        <v>34</v>
      </c>
      <c r="B150" s="219"/>
      <c r="C150" s="219"/>
      <c r="D150" s="219"/>
      <c r="E150" s="219"/>
      <c r="F150" s="220"/>
      <c r="G150" s="181"/>
      <c r="H150" s="93" t="s">
        <v>35</v>
      </c>
      <c r="I150" s="11"/>
      <c r="J150" s="11"/>
      <c r="K150" s="11"/>
      <c r="L150" s="138">
        <f>SUM(L151)</f>
        <v>8184796</v>
      </c>
      <c r="M150" s="138">
        <f>SUM(M151)</f>
        <v>7014796</v>
      </c>
      <c r="N150" s="139">
        <f>SUM(N151)</f>
        <v>7014796</v>
      </c>
    </row>
    <row r="151" spans="1:14" x14ac:dyDescent="0.25">
      <c r="A151" s="62"/>
      <c r="B151" s="221" t="s">
        <v>36</v>
      </c>
      <c r="C151" s="222"/>
      <c r="D151" s="222"/>
      <c r="E151" s="222"/>
      <c r="F151" s="223"/>
      <c r="G151" s="181"/>
      <c r="H151" s="11" t="s">
        <v>35</v>
      </c>
      <c r="I151" s="11" t="s">
        <v>4</v>
      </c>
      <c r="J151" s="11"/>
      <c r="K151" s="11"/>
      <c r="L151" s="127">
        <f t="shared" ref="L151:N154" si="40">L152</f>
        <v>8184796</v>
      </c>
      <c r="M151" s="127">
        <f t="shared" si="40"/>
        <v>7014796</v>
      </c>
      <c r="N151" s="128">
        <f t="shared" si="40"/>
        <v>7014796</v>
      </c>
    </row>
    <row r="152" spans="1:14" ht="31.15" customHeight="1" x14ac:dyDescent="0.25">
      <c r="A152" s="94"/>
      <c r="B152" s="224" t="s">
        <v>136</v>
      </c>
      <c r="C152" s="225"/>
      <c r="D152" s="225"/>
      <c r="E152" s="225"/>
      <c r="F152" s="226"/>
      <c r="G152" s="181">
        <v>871</v>
      </c>
      <c r="H152" s="12" t="s">
        <v>35</v>
      </c>
      <c r="I152" s="12" t="s">
        <v>4</v>
      </c>
      <c r="J152" s="12" t="s">
        <v>50</v>
      </c>
      <c r="K152" s="12"/>
      <c r="L152" s="129">
        <f t="shared" si="40"/>
        <v>8184796</v>
      </c>
      <c r="M152" s="129">
        <f t="shared" si="40"/>
        <v>7014796</v>
      </c>
      <c r="N152" s="129">
        <f t="shared" si="40"/>
        <v>7014796</v>
      </c>
    </row>
    <row r="153" spans="1:14" ht="54.6" customHeight="1" x14ac:dyDescent="0.25">
      <c r="A153" s="95"/>
      <c r="B153" s="224" t="s">
        <v>137</v>
      </c>
      <c r="C153" s="225"/>
      <c r="D153" s="225"/>
      <c r="E153" s="225"/>
      <c r="F153" s="226"/>
      <c r="G153" s="181">
        <v>871</v>
      </c>
      <c r="H153" s="12" t="s">
        <v>35</v>
      </c>
      <c r="I153" s="12" t="s">
        <v>4</v>
      </c>
      <c r="J153" s="12" t="s">
        <v>52</v>
      </c>
      <c r="K153" s="12"/>
      <c r="L153" s="129">
        <f t="shared" si="40"/>
        <v>8184796</v>
      </c>
      <c r="M153" s="129">
        <f t="shared" si="40"/>
        <v>7014796</v>
      </c>
      <c r="N153" s="129">
        <f t="shared" si="40"/>
        <v>7014796</v>
      </c>
    </row>
    <row r="154" spans="1:14" ht="52.9" customHeight="1" x14ac:dyDescent="0.25">
      <c r="A154" s="58"/>
      <c r="B154" s="224" t="s">
        <v>138</v>
      </c>
      <c r="C154" s="225"/>
      <c r="D154" s="225"/>
      <c r="E154" s="225"/>
      <c r="F154" s="226"/>
      <c r="G154" s="181">
        <v>871</v>
      </c>
      <c r="H154" s="12" t="s">
        <v>35</v>
      </c>
      <c r="I154" s="12" t="s">
        <v>4</v>
      </c>
      <c r="J154" s="16" t="s">
        <v>139</v>
      </c>
      <c r="K154" s="12"/>
      <c r="L154" s="129">
        <f t="shared" si="40"/>
        <v>8184796</v>
      </c>
      <c r="M154" s="131">
        <f t="shared" si="40"/>
        <v>7014796</v>
      </c>
      <c r="N154" s="132">
        <f t="shared" si="40"/>
        <v>7014796</v>
      </c>
    </row>
    <row r="155" spans="1:14" x14ac:dyDescent="0.25">
      <c r="A155" s="58"/>
      <c r="B155" s="224" t="s">
        <v>140</v>
      </c>
      <c r="C155" s="225"/>
      <c r="D155" s="225"/>
      <c r="E155" s="225"/>
      <c r="F155" s="226"/>
      <c r="G155" s="181">
        <v>871</v>
      </c>
      <c r="H155" s="12" t="s">
        <v>35</v>
      </c>
      <c r="I155" s="12" t="s">
        <v>4</v>
      </c>
      <c r="J155" s="16" t="s">
        <v>139</v>
      </c>
      <c r="K155" s="12" t="s">
        <v>70</v>
      </c>
      <c r="L155" s="129">
        <v>8184796</v>
      </c>
      <c r="M155" s="131">
        <v>7014796</v>
      </c>
      <c r="N155" s="132">
        <v>7014796</v>
      </c>
    </row>
    <row r="156" spans="1:14" x14ac:dyDescent="0.25">
      <c r="A156" s="58"/>
      <c r="B156" s="214" t="s">
        <v>37</v>
      </c>
      <c r="C156" s="215"/>
      <c r="D156" s="215"/>
      <c r="E156" s="215"/>
      <c r="F156" s="216"/>
      <c r="G156" s="181"/>
      <c r="H156" s="93" t="s">
        <v>18</v>
      </c>
      <c r="I156" s="93"/>
      <c r="J156" s="96"/>
      <c r="K156" s="96"/>
      <c r="L156" s="142">
        <f>L157+L163+L169</f>
        <v>862094.88</v>
      </c>
      <c r="M156" s="142">
        <f>M157+M163+M169</f>
        <v>862094.88</v>
      </c>
      <c r="N156" s="143">
        <f>N157+N163+N169</f>
        <v>862094.88</v>
      </c>
    </row>
    <row r="157" spans="1:14" x14ac:dyDescent="0.25">
      <c r="A157" s="58"/>
      <c r="B157" s="199" t="s">
        <v>38</v>
      </c>
      <c r="C157" s="200"/>
      <c r="D157" s="200"/>
      <c r="E157" s="200"/>
      <c r="F157" s="201"/>
      <c r="G157" s="181"/>
      <c r="H157" s="11" t="s">
        <v>18</v>
      </c>
      <c r="I157" s="11" t="s">
        <v>4</v>
      </c>
      <c r="J157" s="12"/>
      <c r="K157" s="12"/>
      <c r="L157" s="127">
        <f>L158</f>
        <v>112094.88</v>
      </c>
      <c r="M157" s="127">
        <f t="shared" ref="L157:N159" si="41">SUM(M158)</f>
        <v>112094.88</v>
      </c>
      <c r="N157" s="128">
        <f t="shared" si="41"/>
        <v>112094.88</v>
      </c>
    </row>
    <row r="158" spans="1:14" x14ac:dyDescent="0.25">
      <c r="A158" s="58"/>
      <c r="B158" s="202" t="s">
        <v>141</v>
      </c>
      <c r="C158" s="203"/>
      <c r="D158" s="203"/>
      <c r="E158" s="203"/>
      <c r="F158" s="204"/>
      <c r="G158" s="181">
        <v>871</v>
      </c>
      <c r="H158" s="12" t="s">
        <v>18</v>
      </c>
      <c r="I158" s="12" t="s">
        <v>4</v>
      </c>
      <c r="J158" s="12" t="s">
        <v>50</v>
      </c>
      <c r="K158" s="12"/>
      <c r="L158" s="129">
        <f t="shared" si="41"/>
        <v>112094.88</v>
      </c>
      <c r="M158" s="129">
        <f t="shared" si="41"/>
        <v>112094.88</v>
      </c>
      <c r="N158" s="130">
        <f t="shared" si="41"/>
        <v>112094.88</v>
      </c>
    </row>
    <row r="159" spans="1:14" ht="30.6" customHeight="1" x14ac:dyDescent="0.25">
      <c r="A159" s="58"/>
      <c r="B159" s="202" t="s">
        <v>142</v>
      </c>
      <c r="C159" s="203"/>
      <c r="D159" s="203"/>
      <c r="E159" s="203"/>
      <c r="F159" s="204"/>
      <c r="G159" s="181">
        <v>871</v>
      </c>
      <c r="H159" s="12" t="s">
        <v>18</v>
      </c>
      <c r="I159" s="12" t="s">
        <v>4</v>
      </c>
      <c r="J159" s="12" t="s">
        <v>52</v>
      </c>
      <c r="K159" s="12"/>
      <c r="L159" s="129">
        <f t="shared" si="41"/>
        <v>112094.88</v>
      </c>
      <c r="M159" s="129">
        <f t="shared" si="41"/>
        <v>112094.88</v>
      </c>
      <c r="N159" s="130">
        <f t="shared" si="41"/>
        <v>112094.88</v>
      </c>
    </row>
    <row r="160" spans="1:14" ht="35.450000000000003" customHeight="1" x14ac:dyDescent="0.25">
      <c r="A160" s="58"/>
      <c r="B160" s="217" t="s">
        <v>142</v>
      </c>
      <c r="C160" s="206"/>
      <c r="D160" s="206"/>
      <c r="E160" s="206"/>
      <c r="F160" s="207"/>
      <c r="G160" s="181">
        <v>871</v>
      </c>
      <c r="H160" s="12" t="s">
        <v>18</v>
      </c>
      <c r="I160" s="12" t="s">
        <v>4</v>
      </c>
      <c r="J160" s="12" t="s">
        <v>143</v>
      </c>
      <c r="K160" s="12"/>
      <c r="L160" s="129">
        <f>L161</f>
        <v>112094.88</v>
      </c>
      <c r="M160" s="131">
        <f>M161</f>
        <v>112094.88</v>
      </c>
      <c r="N160" s="132">
        <f>N161</f>
        <v>112094.88</v>
      </c>
    </row>
    <row r="161" spans="1:14" ht="23.25" x14ac:dyDescent="0.25">
      <c r="A161" s="58"/>
      <c r="B161" s="97"/>
      <c r="C161" s="98"/>
      <c r="D161" s="99"/>
      <c r="E161" s="100"/>
      <c r="F161" s="101" t="s">
        <v>144</v>
      </c>
      <c r="G161" s="181">
        <v>871</v>
      </c>
      <c r="H161" s="12" t="s">
        <v>18</v>
      </c>
      <c r="I161" s="12" t="s">
        <v>4</v>
      </c>
      <c r="J161" s="12" t="s">
        <v>143</v>
      </c>
      <c r="K161" s="12" t="s">
        <v>145</v>
      </c>
      <c r="L161" s="129">
        <f>SUM(L162)</f>
        <v>112094.88</v>
      </c>
      <c r="M161" s="129">
        <f t="shared" ref="M161:N161" si="42">SUM(M162)</f>
        <v>112094.88</v>
      </c>
      <c r="N161" s="129">
        <f t="shared" si="42"/>
        <v>112094.88</v>
      </c>
    </row>
    <row r="162" spans="1:14" ht="23.25" x14ac:dyDescent="0.25">
      <c r="A162" s="58"/>
      <c r="B162" s="97"/>
      <c r="C162" s="98"/>
      <c r="D162" s="99"/>
      <c r="E162" s="100"/>
      <c r="F162" s="168" t="s">
        <v>168</v>
      </c>
      <c r="G162" s="181">
        <v>871</v>
      </c>
      <c r="H162" s="12" t="s">
        <v>18</v>
      </c>
      <c r="I162" s="12" t="s">
        <v>4</v>
      </c>
      <c r="J162" s="12" t="s">
        <v>143</v>
      </c>
      <c r="K162" s="12" t="s">
        <v>167</v>
      </c>
      <c r="L162" s="129">
        <v>112094.88</v>
      </c>
      <c r="M162" s="129">
        <v>112094.88</v>
      </c>
      <c r="N162" s="129">
        <v>112094.88</v>
      </c>
    </row>
    <row r="163" spans="1:14" x14ac:dyDescent="0.25">
      <c r="A163" s="58"/>
      <c r="B163" s="97"/>
      <c r="C163" s="98"/>
      <c r="D163" s="99"/>
      <c r="E163" s="100"/>
      <c r="F163" s="102" t="s">
        <v>146</v>
      </c>
      <c r="G163" s="181"/>
      <c r="H163" s="11" t="s">
        <v>18</v>
      </c>
      <c r="I163" s="11" t="s">
        <v>16</v>
      </c>
      <c r="J163" s="11"/>
      <c r="K163" s="11"/>
      <c r="L163" s="127">
        <f t="shared" ref="L163:N166" si="43">L164</f>
        <v>400000</v>
      </c>
      <c r="M163" s="154">
        <f t="shared" si="43"/>
        <v>400000</v>
      </c>
      <c r="N163" s="155">
        <f t="shared" si="43"/>
        <v>400000</v>
      </c>
    </row>
    <row r="164" spans="1:14" ht="34.5" x14ac:dyDescent="0.25">
      <c r="A164" s="58"/>
      <c r="B164" s="97"/>
      <c r="C164" s="98"/>
      <c r="D164" s="99"/>
      <c r="E164" s="100"/>
      <c r="F164" s="101" t="s">
        <v>170</v>
      </c>
      <c r="G164" s="181">
        <v>871</v>
      </c>
      <c r="H164" s="12" t="s">
        <v>18</v>
      </c>
      <c r="I164" s="12" t="s">
        <v>16</v>
      </c>
      <c r="J164" s="12" t="s">
        <v>85</v>
      </c>
      <c r="K164" s="12"/>
      <c r="L164" s="129">
        <f t="shared" si="43"/>
        <v>400000</v>
      </c>
      <c r="M164" s="131">
        <f t="shared" si="43"/>
        <v>400000</v>
      </c>
      <c r="N164" s="132">
        <f t="shared" si="43"/>
        <v>400000</v>
      </c>
    </row>
    <row r="165" spans="1:14" ht="23.25" x14ac:dyDescent="0.25">
      <c r="A165" s="58"/>
      <c r="B165" s="97"/>
      <c r="C165" s="98"/>
      <c r="D165" s="99"/>
      <c r="E165" s="100"/>
      <c r="F165" s="101" t="s">
        <v>172</v>
      </c>
      <c r="G165" s="181">
        <v>871</v>
      </c>
      <c r="H165" s="12" t="s">
        <v>18</v>
      </c>
      <c r="I165" s="12" t="s">
        <v>16</v>
      </c>
      <c r="J165" s="12" t="s">
        <v>86</v>
      </c>
      <c r="K165" s="12"/>
      <c r="L165" s="129">
        <f t="shared" si="43"/>
        <v>400000</v>
      </c>
      <c r="M165" s="131">
        <f t="shared" si="43"/>
        <v>400000</v>
      </c>
      <c r="N165" s="132">
        <f t="shared" si="43"/>
        <v>400000</v>
      </c>
    </row>
    <row r="166" spans="1:14" ht="34.5" x14ac:dyDescent="0.25">
      <c r="A166" s="58"/>
      <c r="B166" s="97"/>
      <c r="C166" s="98"/>
      <c r="D166" s="99"/>
      <c r="E166" s="100"/>
      <c r="F166" s="101" t="s">
        <v>171</v>
      </c>
      <c r="G166" s="181">
        <v>871</v>
      </c>
      <c r="H166" s="12" t="s">
        <v>18</v>
      </c>
      <c r="I166" s="12" t="s">
        <v>16</v>
      </c>
      <c r="J166" s="12" t="s">
        <v>87</v>
      </c>
      <c r="K166" s="12"/>
      <c r="L166" s="129">
        <f t="shared" si="43"/>
        <v>400000</v>
      </c>
      <c r="M166" s="131">
        <f t="shared" si="43"/>
        <v>400000</v>
      </c>
      <c r="N166" s="132">
        <f t="shared" si="43"/>
        <v>400000</v>
      </c>
    </row>
    <row r="167" spans="1:14" ht="23.25" x14ac:dyDescent="0.25">
      <c r="A167" s="58"/>
      <c r="B167" s="97"/>
      <c r="C167" s="98"/>
      <c r="D167" s="99"/>
      <c r="E167" s="100"/>
      <c r="F167" s="101" t="s">
        <v>144</v>
      </c>
      <c r="G167" s="181">
        <v>871</v>
      </c>
      <c r="H167" s="12" t="s">
        <v>18</v>
      </c>
      <c r="I167" s="12" t="s">
        <v>16</v>
      </c>
      <c r="J167" s="12" t="s">
        <v>87</v>
      </c>
      <c r="K167" s="12" t="s">
        <v>145</v>
      </c>
      <c r="L167" s="129">
        <f>SUM(L168)</f>
        <v>400000</v>
      </c>
      <c r="M167" s="129">
        <f t="shared" ref="M167:N167" si="44">SUM(M168)</f>
        <v>400000</v>
      </c>
      <c r="N167" s="129">
        <f t="shared" si="44"/>
        <v>400000</v>
      </c>
    </row>
    <row r="168" spans="1:14" ht="23.25" x14ac:dyDescent="0.25">
      <c r="A168" s="58"/>
      <c r="B168" s="97"/>
      <c r="C168" s="98"/>
      <c r="D168" s="99"/>
      <c r="E168" s="100"/>
      <c r="F168" s="168" t="s">
        <v>168</v>
      </c>
      <c r="G168" s="181">
        <v>871</v>
      </c>
      <c r="H168" s="12" t="s">
        <v>18</v>
      </c>
      <c r="I168" s="12" t="s">
        <v>16</v>
      </c>
      <c r="J168" s="12" t="s">
        <v>87</v>
      </c>
      <c r="K168" s="12" t="s">
        <v>167</v>
      </c>
      <c r="L168" s="129">
        <v>400000</v>
      </c>
      <c r="M168" s="131">
        <v>400000</v>
      </c>
      <c r="N168" s="132">
        <v>400000</v>
      </c>
    </row>
    <row r="169" spans="1:14" x14ac:dyDescent="0.25">
      <c r="A169" s="58"/>
      <c r="B169" s="97"/>
      <c r="C169" s="98"/>
      <c r="D169" s="99"/>
      <c r="E169" s="100"/>
      <c r="F169" s="102" t="s">
        <v>39</v>
      </c>
      <c r="G169" s="181">
        <v>871</v>
      </c>
      <c r="H169" s="11" t="s">
        <v>18</v>
      </c>
      <c r="I169" s="11" t="s">
        <v>8</v>
      </c>
      <c r="J169" s="11"/>
      <c r="K169" s="11"/>
      <c r="L169" s="127">
        <f t="shared" ref="L169:N172" si="45">L170</f>
        <v>350000</v>
      </c>
      <c r="M169" s="154">
        <f t="shared" si="45"/>
        <v>350000</v>
      </c>
      <c r="N169" s="155">
        <f t="shared" si="45"/>
        <v>350000</v>
      </c>
    </row>
    <row r="170" spans="1:14" ht="34.5" x14ac:dyDescent="0.25">
      <c r="A170" s="58"/>
      <c r="B170" s="97"/>
      <c r="C170" s="98"/>
      <c r="D170" s="99"/>
      <c r="E170" s="100"/>
      <c r="F170" s="101" t="s">
        <v>170</v>
      </c>
      <c r="G170" s="181">
        <v>871</v>
      </c>
      <c r="H170" s="12" t="s">
        <v>18</v>
      </c>
      <c r="I170" s="12" t="s">
        <v>8</v>
      </c>
      <c r="J170" s="12" t="s">
        <v>85</v>
      </c>
      <c r="K170" s="12"/>
      <c r="L170" s="129">
        <f t="shared" si="45"/>
        <v>350000</v>
      </c>
      <c r="M170" s="131">
        <f t="shared" si="45"/>
        <v>350000</v>
      </c>
      <c r="N170" s="132">
        <f t="shared" si="45"/>
        <v>350000</v>
      </c>
    </row>
    <row r="171" spans="1:14" ht="23.25" x14ac:dyDescent="0.25">
      <c r="A171" s="58"/>
      <c r="B171" s="97"/>
      <c r="C171" s="98"/>
      <c r="D171" s="99"/>
      <c r="E171" s="100"/>
      <c r="F171" s="101" t="s">
        <v>169</v>
      </c>
      <c r="G171" s="181">
        <v>871</v>
      </c>
      <c r="H171" s="12" t="s">
        <v>18</v>
      </c>
      <c r="I171" s="12" t="s">
        <v>8</v>
      </c>
      <c r="J171" s="12" t="s">
        <v>86</v>
      </c>
      <c r="K171" s="12"/>
      <c r="L171" s="129">
        <f t="shared" si="45"/>
        <v>350000</v>
      </c>
      <c r="M171" s="131">
        <f t="shared" si="45"/>
        <v>350000</v>
      </c>
      <c r="N171" s="132">
        <f t="shared" si="45"/>
        <v>350000</v>
      </c>
    </row>
    <row r="172" spans="1:14" ht="34.5" x14ac:dyDescent="0.25">
      <c r="A172" s="58"/>
      <c r="B172" s="97"/>
      <c r="C172" s="98"/>
      <c r="D172" s="99"/>
      <c r="E172" s="100"/>
      <c r="F172" s="101" t="s">
        <v>147</v>
      </c>
      <c r="G172" s="181">
        <v>871</v>
      </c>
      <c r="H172" s="12" t="s">
        <v>18</v>
      </c>
      <c r="I172" s="12" t="s">
        <v>8</v>
      </c>
      <c r="J172" s="12" t="s">
        <v>87</v>
      </c>
      <c r="K172" s="12"/>
      <c r="L172" s="129">
        <f t="shared" si="45"/>
        <v>350000</v>
      </c>
      <c r="M172" s="131">
        <f t="shared" si="45"/>
        <v>350000</v>
      </c>
      <c r="N172" s="132">
        <f t="shared" si="45"/>
        <v>350000</v>
      </c>
    </row>
    <row r="173" spans="1:14" ht="23.25" x14ac:dyDescent="0.25">
      <c r="A173" s="58"/>
      <c r="B173" s="97"/>
      <c r="C173" s="98"/>
      <c r="D173" s="99"/>
      <c r="E173" s="100"/>
      <c r="F173" s="101" t="s">
        <v>144</v>
      </c>
      <c r="G173" s="181">
        <v>871</v>
      </c>
      <c r="H173" s="12" t="s">
        <v>18</v>
      </c>
      <c r="I173" s="12" t="s">
        <v>8</v>
      </c>
      <c r="J173" s="12" t="s">
        <v>87</v>
      </c>
      <c r="K173" s="12" t="s">
        <v>145</v>
      </c>
      <c r="L173" s="129">
        <f>SUM(L174)</f>
        <v>350000</v>
      </c>
      <c r="M173" s="129">
        <f t="shared" ref="M173:N173" si="46">SUM(M174)</f>
        <v>350000</v>
      </c>
      <c r="N173" s="129">
        <f t="shared" si="46"/>
        <v>350000</v>
      </c>
    </row>
    <row r="174" spans="1:14" ht="23.25" x14ac:dyDescent="0.25">
      <c r="A174" s="58"/>
      <c r="B174" s="97"/>
      <c r="C174" s="98"/>
      <c r="D174" s="99"/>
      <c r="E174" s="100"/>
      <c r="F174" s="168" t="s">
        <v>168</v>
      </c>
      <c r="G174" s="181">
        <v>871</v>
      </c>
      <c r="H174" s="12" t="s">
        <v>18</v>
      </c>
      <c r="I174" s="12" t="s">
        <v>8</v>
      </c>
      <c r="J174" s="12" t="s">
        <v>87</v>
      </c>
      <c r="K174" s="12" t="s">
        <v>167</v>
      </c>
      <c r="L174" s="129">
        <v>350000</v>
      </c>
      <c r="M174" s="131">
        <v>350000</v>
      </c>
      <c r="N174" s="132">
        <v>350000</v>
      </c>
    </row>
    <row r="175" spans="1:14" x14ac:dyDescent="0.25">
      <c r="A175" s="58"/>
      <c r="B175" s="214" t="s">
        <v>40</v>
      </c>
      <c r="C175" s="215"/>
      <c r="D175" s="215"/>
      <c r="E175" s="215"/>
      <c r="F175" s="216"/>
      <c r="G175" s="181"/>
      <c r="H175" s="93" t="s">
        <v>12</v>
      </c>
      <c r="I175" s="93"/>
      <c r="J175" s="93"/>
      <c r="K175" s="93"/>
      <c r="L175" s="142">
        <f t="shared" ref="L175:N178" si="47">SUM(L176)</f>
        <v>650000</v>
      </c>
      <c r="M175" s="142">
        <f t="shared" si="47"/>
        <v>485000</v>
      </c>
      <c r="N175" s="143">
        <f t="shared" si="47"/>
        <v>505000</v>
      </c>
    </row>
    <row r="176" spans="1:14" x14ac:dyDescent="0.25">
      <c r="A176" s="62"/>
      <c r="B176" s="199" t="s">
        <v>148</v>
      </c>
      <c r="C176" s="200"/>
      <c r="D176" s="200"/>
      <c r="E176" s="200"/>
      <c r="F176" s="201"/>
      <c r="G176" s="181">
        <v>871</v>
      </c>
      <c r="H176" s="11" t="s">
        <v>12</v>
      </c>
      <c r="I176" s="11" t="s">
        <v>4</v>
      </c>
      <c r="J176" s="11"/>
      <c r="K176" s="11"/>
      <c r="L176" s="127">
        <f t="shared" si="47"/>
        <v>650000</v>
      </c>
      <c r="M176" s="127">
        <f t="shared" si="47"/>
        <v>485000</v>
      </c>
      <c r="N176" s="128">
        <f t="shared" si="47"/>
        <v>505000</v>
      </c>
    </row>
    <row r="177" spans="1:15" x14ac:dyDescent="0.25">
      <c r="A177" s="58"/>
      <c r="B177" s="202" t="s">
        <v>149</v>
      </c>
      <c r="C177" s="203"/>
      <c r="D177" s="203"/>
      <c r="E177" s="203"/>
      <c r="F177" s="204"/>
      <c r="G177" s="181">
        <v>871</v>
      </c>
      <c r="H177" s="12" t="s">
        <v>12</v>
      </c>
      <c r="I177" s="12" t="s">
        <v>4</v>
      </c>
      <c r="J177" s="12" t="s">
        <v>50</v>
      </c>
      <c r="K177" s="12"/>
      <c r="L177" s="129">
        <f t="shared" si="47"/>
        <v>650000</v>
      </c>
      <c r="M177" s="129">
        <f t="shared" si="47"/>
        <v>485000</v>
      </c>
      <c r="N177" s="130">
        <f t="shared" si="47"/>
        <v>505000</v>
      </c>
    </row>
    <row r="178" spans="1:15" ht="33.6" customHeight="1" x14ac:dyDescent="0.25">
      <c r="A178" s="58"/>
      <c r="B178" s="202" t="s">
        <v>150</v>
      </c>
      <c r="C178" s="203"/>
      <c r="D178" s="203"/>
      <c r="E178" s="203"/>
      <c r="F178" s="204"/>
      <c r="G178" s="181">
        <v>871</v>
      </c>
      <c r="H178" s="12" t="s">
        <v>12</v>
      </c>
      <c r="I178" s="12" t="s">
        <v>4</v>
      </c>
      <c r="J178" s="12" t="s">
        <v>52</v>
      </c>
      <c r="K178" s="12"/>
      <c r="L178" s="129">
        <f t="shared" si="47"/>
        <v>650000</v>
      </c>
      <c r="M178" s="129">
        <f t="shared" si="47"/>
        <v>485000</v>
      </c>
      <c r="N178" s="130">
        <f t="shared" si="47"/>
        <v>505000</v>
      </c>
    </row>
    <row r="179" spans="1:15" ht="33.6" customHeight="1" x14ac:dyDescent="0.25">
      <c r="A179" s="205" t="s">
        <v>151</v>
      </c>
      <c r="B179" s="206"/>
      <c r="C179" s="206"/>
      <c r="D179" s="206"/>
      <c r="E179" s="206"/>
      <c r="F179" s="207"/>
      <c r="G179" s="181">
        <v>871</v>
      </c>
      <c r="H179" s="12" t="s">
        <v>12</v>
      </c>
      <c r="I179" s="12" t="s">
        <v>4</v>
      </c>
      <c r="J179" s="12" t="s">
        <v>152</v>
      </c>
      <c r="K179" s="12"/>
      <c r="L179" s="129">
        <f>L180</f>
        <v>650000</v>
      </c>
      <c r="M179" s="129">
        <f>M180</f>
        <v>485000</v>
      </c>
      <c r="N179" s="130">
        <f>N180</f>
        <v>505000</v>
      </c>
    </row>
    <row r="180" spans="1:15" ht="15.75" thickBot="1" x14ac:dyDescent="0.3">
      <c r="A180" s="103"/>
      <c r="B180" s="104"/>
      <c r="C180" s="104"/>
      <c r="D180" s="104"/>
      <c r="E180" s="104"/>
      <c r="F180" s="105" t="s">
        <v>69</v>
      </c>
      <c r="G180" s="181">
        <v>871</v>
      </c>
      <c r="H180" s="106" t="s">
        <v>12</v>
      </c>
      <c r="I180" s="106" t="s">
        <v>4</v>
      </c>
      <c r="J180" s="107" t="s">
        <v>152</v>
      </c>
      <c r="K180" s="107" t="s">
        <v>70</v>
      </c>
      <c r="L180" s="158">
        <v>650000</v>
      </c>
      <c r="M180" s="158">
        <v>485000</v>
      </c>
      <c r="N180" s="159">
        <v>505000</v>
      </c>
    </row>
    <row r="181" spans="1:15" ht="15.75" thickBot="1" x14ac:dyDescent="0.3">
      <c r="A181" s="108"/>
      <c r="B181" s="208" t="s">
        <v>153</v>
      </c>
      <c r="C181" s="209"/>
      <c r="D181" s="209"/>
      <c r="E181" s="209"/>
      <c r="F181" s="210"/>
      <c r="G181" s="173"/>
      <c r="H181" s="109"/>
      <c r="I181" s="109"/>
      <c r="J181" s="109"/>
      <c r="K181" s="109"/>
      <c r="L181" s="160">
        <f>L9+L62+L71+L89+L101+L130+L137+L150+L156+L175</f>
        <v>49759926.300000004</v>
      </c>
      <c r="M181" s="160">
        <f>M9+M62+M71+M89+M101+M130+M137+M150+M156+M175</f>
        <v>41402930.950000003</v>
      </c>
      <c r="N181" s="160">
        <f>N9+N62+N71+N89+N101+N130+N137+N150+N156+N175</f>
        <v>40577544.32</v>
      </c>
      <c r="O181" s="64"/>
    </row>
    <row r="182" spans="1:15" ht="15.75" thickBot="1" x14ac:dyDescent="0.3">
      <c r="A182" s="110"/>
      <c r="B182" s="211" t="s">
        <v>42</v>
      </c>
      <c r="C182" s="212"/>
      <c r="D182" s="212"/>
      <c r="E182" s="212"/>
      <c r="F182" s="213"/>
      <c r="G182" s="174"/>
      <c r="H182" s="111" t="s">
        <v>41</v>
      </c>
      <c r="I182" s="112" t="s">
        <v>41</v>
      </c>
      <c r="J182" s="111" t="s">
        <v>154</v>
      </c>
      <c r="K182" s="111"/>
      <c r="L182" s="161">
        <v>0</v>
      </c>
      <c r="M182" s="162">
        <v>1002351.1</v>
      </c>
      <c r="N182" s="162">
        <v>2118719.25</v>
      </c>
    </row>
    <row r="183" spans="1:15" ht="15.75" thickBot="1" x14ac:dyDescent="0.3">
      <c r="A183" s="191" t="s">
        <v>155</v>
      </c>
      <c r="B183" s="192"/>
      <c r="C183" s="192"/>
      <c r="D183" s="192"/>
      <c r="E183" s="192"/>
      <c r="F183" s="192"/>
      <c r="G183" s="192"/>
      <c r="H183" s="192"/>
      <c r="I183" s="192"/>
      <c r="J183" s="192"/>
      <c r="K183" s="193"/>
      <c r="L183" s="163">
        <f>L181</f>
        <v>49759926.300000004</v>
      </c>
      <c r="M183" s="163">
        <f>M181+M182</f>
        <v>42405282.050000004</v>
      </c>
      <c r="N183" s="163">
        <f>N181+N182</f>
        <v>42696263.57</v>
      </c>
    </row>
    <row r="184" spans="1:15" x14ac:dyDescent="0.25">
      <c r="A184" s="113"/>
      <c r="B184" s="113"/>
      <c r="C184" s="113"/>
      <c r="D184" s="113"/>
      <c r="E184" s="113"/>
      <c r="F184" s="113"/>
      <c r="G184" s="113"/>
      <c r="H184" s="114"/>
      <c r="I184" s="114"/>
      <c r="J184" s="114"/>
      <c r="K184" s="114"/>
      <c r="L184" s="115"/>
      <c r="M184" s="116"/>
      <c r="N184" s="116"/>
    </row>
    <row r="185" spans="1:15" x14ac:dyDescent="0.25">
      <c r="A185" s="113"/>
      <c r="B185" s="113"/>
      <c r="C185" s="113"/>
      <c r="D185" s="113"/>
      <c r="E185" s="113"/>
      <c r="F185" s="1"/>
      <c r="G185" s="1"/>
      <c r="H185" s="2"/>
      <c r="I185" s="2"/>
      <c r="J185" s="2"/>
      <c r="K185" s="114"/>
      <c r="L185" s="170">
        <v>49759926.299999997</v>
      </c>
      <c r="M185" s="169">
        <v>42405282.049999997</v>
      </c>
      <c r="N185" s="171">
        <v>42696263.57</v>
      </c>
    </row>
  </sheetData>
  <mergeCells count="81">
    <mergeCell ref="A15:F15"/>
    <mergeCell ref="B5:N5"/>
    <mergeCell ref="K6:N6"/>
    <mergeCell ref="F7:F8"/>
    <mergeCell ref="L7:L8"/>
    <mergeCell ref="M7:M8"/>
    <mergeCell ref="N7:N8"/>
    <mergeCell ref="A9:F9"/>
    <mergeCell ref="A10:F10"/>
    <mergeCell ref="A11:F11"/>
    <mergeCell ref="A12:F12"/>
    <mergeCell ref="A13:F13"/>
    <mergeCell ref="A42:F42"/>
    <mergeCell ref="A16:F16"/>
    <mergeCell ref="A17:F17"/>
    <mergeCell ref="A18:F18"/>
    <mergeCell ref="A32:F32"/>
    <mergeCell ref="A33:F33"/>
    <mergeCell ref="A34:F34"/>
    <mergeCell ref="A35:F35"/>
    <mergeCell ref="A37:F37"/>
    <mergeCell ref="A38:F38"/>
    <mergeCell ref="A39:F39"/>
    <mergeCell ref="A40:F40"/>
    <mergeCell ref="A89:F89"/>
    <mergeCell ref="B54:F54"/>
    <mergeCell ref="B55:F55"/>
    <mergeCell ref="B56:F56"/>
    <mergeCell ref="A62:F62"/>
    <mergeCell ref="B63:F63"/>
    <mergeCell ref="B64:F64"/>
    <mergeCell ref="B65:F65"/>
    <mergeCell ref="B66:F66"/>
    <mergeCell ref="A71:F71"/>
    <mergeCell ref="A73:F73"/>
    <mergeCell ref="A74:F74"/>
    <mergeCell ref="A113:F113"/>
    <mergeCell ref="A95:F95"/>
    <mergeCell ref="A96:F96"/>
    <mergeCell ref="A97:F97"/>
    <mergeCell ref="A98:F98"/>
    <mergeCell ref="A99:F99"/>
    <mergeCell ref="A101:F101"/>
    <mergeCell ref="B108:F108"/>
    <mergeCell ref="B109:F109"/>
    <mergeCell ref="B110:F110"/>
    <mergeCell ref="A111:F111"/>
    <mergeCell ref="A112:F112"/>
    <mergeCell ref="A148:F148"/>
    <mergeCell ref="B116:F116"/>
    <mergeCell ref="A117:F117"/>
    <mergeCell ref="B122:F122"/>
    <mergeCell ref="A123:F123"/>
    <mergeCell ref="A137:F137"/>
    <mergeCell ref="B138:F138"/>
    <mergeCell ref="B139:F139"/>
    <mergeCell ref="A140:F140"/>
    <mergeCell ref="B145:F145"/>
    <mergeCell ref="B146:F146"/>
    <mergeCell ref="B147:F147"/>
    <mergeCell ref="B151:F151"/>
    <mergeCell ref="B152:F152"/>
    <mergeCell ref="B153:F153"/>
    <mergeCell ref="B154:F154"/>
    <mergeCell ref="B155:F155"/>
    <mergeCell ref="A183:K183"/>
    <mergeCell ref="F3:N3"/>
    <mergeCell ref="G7:K7"/>
    <mergeCell ref="B176:F176"/>
    <mergeCell ref="B177:F177"/>
    <mergeCell ref="B178:F178"/>
    <mergeCell ref="A179:F179"/>
    <mergeCell ref="B181:F181"/>
    <mergeCell ref="B182:F182"/>
    <mergeCell ref="B156:F156"/>
    <mergeCell ref="B157:F157"/>
    <mergeCell ref="B158:F158"/>
    <mergeCell ref="B159:F159"/>
    <mergeCell ref="B160:F160"/>
    <mergeCell ref="B175:F175"/>
    <mergeCell ref="A150:F150"/>
  </mergeCells>
  <pageMargins left="0.70866141732283472" right="0.11811023622047245" top="0.35433070866141736" bottom="0.1574803149606299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2023-08-18T06:36:24Z</dcterms:modified>
</cp:coreProperties>
</file>