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Прил 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G21" i="2"/>
  <c r="G19" i="2" s="1"/>
  <c r="F21" i="2"/>
  <c r="F19" i="2" s="1"/>
  <c r="E19" i="2"/>
  <c r="G29" i="2"/>
  <c r="G27" i="2" s="1"/>
  <c r="G16" i="2"/>
  <c r="F29" i="2"/>
  <c r="F27" i="2" s="1"/>
  <c r="G32" i="2"/>
  <c r="F32" i="2"/>
  <c r="F16" i="2"/>
  <c r="G44" i="2" l="1"/>
  <c r="F44" i="2"/>
  <c r="E44" i="2"/>
  <c r="G40" i="2"/>
  <c r="F40" i="2"/>
  <c r="E40" i="2"/>
  <c r="G38" i="2"/>
  <c r="F38" i="2"/>
  <c r="E38" i="2"/>
  <c r="G36" i="2"/>
  <c r="F36" i="2"/>
  <c r="E36" i="2"/>
  <c r="G33" i="2"/>
  <c r="F33" i="2"/>
  <c r="E33" i="2"/>
  <c r="G31" i="2"/>
  <c r="F31" i="2"/>
  <c r="E31" i="2"/>
  <c r="G24" i="2"/>
  <c r="F24" i="2"/>
  <c r="E24" i="2"/>
  <c r="G17" i="2"/>
  <c r="F17" i="2"/>
  <c r="E17" i="2"/>
  <c r="G10" i="2"/>
  <c r="F10" i="2"/>
  <c r="E10" i="2"/>
  <c r="G46" i="2" l="1"/>
  <c r="G48" i="2" s="1"/>
  <c r="G53" i="2" s="1"/>
  <c r="F46" i="2"/>
  <c r="F48" i="2" s="1"/>
  <c r="F53" i="2" s="1"/>
  <c r="E46" i="2"/>
  <c r="E48" i="2" s="1"/>
  <c r="E53" i="2" s="1"/>
</calcChain>
</file>

<file path=xl/sharedStrings.xml><?xml version="1.0" encoding="utf-8"?>
<sst xmlns="http://schemas.openxmlformats.org/spreadsheetml/2006/main" count="127" uniqueCount="67">
  <si>
    <t>приложение №2</t>
  </si>
  <si>
    <t>рублей</t>
  </si>
  <si>
    <t>№                            п/п</t>
  </si>
  <si>
    <t>Наименование</t>
  </si>
  <si>
    <t>Раздел</t>
  </si>
  <si>
    <t xml:space="preserve">Подраздел </t>
  </si>
  <si>
    <t xml:space="preserve">Общегосударственные вопросы </t>
  </si>
  <si>
    <t>01</t>
  </si>
  <si>
    <t>00</t>
  </si>
  <si>
    <t xml:space="preserve">Функционирование высшего должностного лица субъекта РФ и муниципального образования </t>
  </si>
  <si>
    <t>02</t>
  </si>
  <si>
    <t>Функционирование Правительства РФ, высших иснолнительных органовгосударственной власти суъектов РФ, местных администраций</t>
  </si>
  <si>
    <t>04</t>
  </si>
  <si>
    <t>Обеспечение деятельности финансовых,налоговых и таможенных органов и органов финансового(финансового-бюджетного надзора)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</si>
  <si>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</si>
  <si>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</si>
  <si>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</si>
  <si>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</si>
  <si>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</si>
  <si>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</si>
  <si>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</si>
  <si>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</si>
  <si>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</si>
  <si>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</si>
  <si>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</si>
  <si>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10</t>
  </si>
  <si>
    <t>14</t>
  </si>
  <si>
    <t>Национальная экономика</t>
  </si>
  <si>
    <t>Дорожное хозяйство(дорожные фонды)</t>
  </si>
  <si>
    <t>09</t>
  </si>
  <si>
    <t>Другие вопросы в области национальной экономики</t>
  </si>
  <si>
    <t>12</t>
  </si>
  <si>
    <t>Жилищно - коммунальное хозяйство</t>
  </si>
  <si>
    <t>05</t>
  </si>
  <si>
    <t>Жилищное хозяйство</t>
  </si>
  <si>
    <t>Благоустройство</t>
  </si>
  <si>
    <t>Другие вопросы в  области жилищно-коммунального хозяйства</t>
  </si>
  <si>
    <t>Охрана окружающей среды</t>
  </si>
  <si>
    <t>Другие вопросы в охране окружающей среды</t>
  </si>
  <si>
    <t>Образование</t>
  </si>
  <si>
    <t>Молодёжная политика и оздоровление детей</t>
  </si>
  <si>
    <t>Профессиональная подготовка,переподготовка и повышение квалификации</t>
  </si>
  <si>
    <t>Культура и кинематография</t>
  </si>
  <si>
    <t>08</t>
  </si>
  <si>
    <t>Культура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</si>
  <si>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</si>
  <si>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</si>
  <si>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</si>
  <si>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</si>
  <si>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Социальные выплаты гражданам,кроме публичных нормативных соцтальных выплат</t>
  </si>
  <si>
    <t>Другие вопросы в области социальной политике</t>
  </si>
  <si>
    <t>Физическая культура и спорт</t>
  </si>
  <si>
    <t>Физическая культура</t>
  </si>
  <si>
    <t>ИТОГО ПО РАСХОДАМ</t>
  </si>
  <si>
    <t>99</t>
  </si>
  <si>
    <t>Условно утверждённые расходы</t>
  </si>
  <si>
    <t>ВСЕГО</t>
  </si>
  <si>
    <t>Дефицит, профицит (+,-)</t>
  </si>
  <si>
    <t xml:space="preserve">Распределение ассигнований из  бюджета муниципального образования Страховское Заокского района на 2023 год и плановый период 2024 и  2025 годов по разделами и подразделам функциональной классификации расходов бюджетов Российской Федерации </t>
  </si>
  <si>
    <t>2023 год</t>
  </si>
  <si>
    <t>2024 год</t>
  </si>
  <si>
    <t>2025 год</t>
  </si>
  <si>
    <t>Защита населения и территории от чрезвычайных ситуаций природного и техногенного характера,пожарная безопасность</t>
  </si>
  <si>
    <t>Другие вопросы  в области национальной и правоохранительной деятельности</t>
  </si>
  <si>
    <t>Муниципальная программа"По профилактике терроризма и экстремизма,а также минимизации и (или) ликвидации последствий проявлений терроризма и экстремизма на территории муниципального образования Страховское  Заокского района на период 2023-2025 годы"</t>
  </si>
  <si>
    <t>Муниципальная целевая программа" О привлечении граждан и их объединений к участию в обеспечении охраны общественного порядка ( О добровольных народных дружинах) на территории муниципального образования Страховское Заокского района на 2023-2025 годы"</t>
  </si>
  <si>
    <t>к решению №57/2 от 18.08.2023 г. Собрания депутатов муниципального образования Страховское Заокского района "О внесении изменений и дополнений в решение Собрания депутатов муниципального образования Страховс кое Заокского района от 23 декабря 2022 года №49/1 "О бюджете  муниципального образования Страховское Заокского района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</si>
</sst>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3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83">
    <xf numFmtId="0" fontId="0" fillId="0" borderId="0" xfId="0"/>
    <xf numFmtId="0" fontId="4" fillId="0" borderId="0" xfId="1" applyFont="1"/>
    <xf numFmtId="0" fontId="3" fillId="0" borderId="9" xfId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wrapText="1"/>
    </xf>
    <xf numFmtId="0" fontId="4" fillId="0" borderId="0" xfId="1" applyFont="1" applyBorder="1" applyAlignment="1">
      <alignment vertical="center" wrapText="1"/>
    </xf>
    <xf numFmtId="49" fontId="4" fillId="0" borderId="13" xfId="1" applyNumberFormat="1" applyFont="1" applyBorder="1" applyAlignment="1">
      <alignment horizont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2" xfId="1" applyFont="1" applyBorder="1" applyAlignment="1">
      <alignment vertical="center" wrapText="1"/>
    </xf>
    <xf numFmtId="49" fontId="4" fillId="0" borderId="8" xfId="1" applyNumberFormat="1" applyFont="1" applyBorder="1" applyAlignment="1">
      <alignment horizontal="center" wrapText="1"/>
    </xf>
    <xf numFmtId="0" fontId="3" fillId="0" borderId="17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right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right" vertical="center" wrapText="1"/>
    </xf>
    <xf numFmtId="0" fontId="3" fillId="0" borderId="6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2" xfId="1" applyFont="1" applyBorder="1"/>
    <xf numFmtId="0" fontId="4" fillId="0" borderId="12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0" xfId="1" applyFont="1" applyBorder="1" applyAlignment="1">
      <alignment vertical="center" wrapText="1"/>
    </xf>
    <xf numFmtId="49" fontId="4" fillId="0" borderId="21" xfId="1" applyNumberFormat="1" applyFont="1" applyBorder="1" applyAlignment="1">
      <alignment horizontal="center" wrapText="1"/>
    </xf>
    <xf numFmtId="0" fontId="4" fillId="0" borderId="7" xfId="1" applyFont="1" applyBorder="1" applyAlignment="1">
      <alignment vertical="center" wrapText="1"/>
    </xf>
    <xf numFmtId="0" fontId="3" fillId="0" borderId="3" xfId="1" applyFont="1" applyBorder="1" applyAlignment="1">
      <alignment horizontal="right" vertical="center" wrapText="1"/>
    </xf>
    <xf numFmtId="0" fontId="3" fillId="0" borderId="24" xfId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wrapText="1"/>
    </xf>
    <xf numFmtId="49" fontId="3" fillId="0" borderId="11" xfId="1" applyNumberFormat="1" applyFont="1" applyBorder="1" applyAlignment="1">
      <alignment horizontal="center" wrapText="1"/>
    </xf>
    <xf numFmtId="49" fontId="4" fillId="0" borderId="14" xfId="1" applyNumberFormat="1" applyFont="1" applyBorder="1" applyAlignment="1">
      <alignment horizontal="center" wrapText="1"/>
    </xf>
    <xf numFmtId="49" fontId="3" fillId="0" borderId="13" xfId="1" applyNumberFormat="1" applyFont="1" applyBorder="1" applyAlignment="1">
      <alignment horizontal="center" wrapText="1"/>
    </xf>
    <xf numFmtId="49" fontId="3" fillId="0" borderId="14" xfId="1" applyNumberFormat="1" applyFont="1" applyBorder="1" applyAlignment="1">
      <alignment horizontal="center" wrapText="1"/>
    </xf>
    <xf numFmtId="0" fontId="4" fillId="0" borderId="17" xfId="1" applyFont="1" applyBorder="1" applyAlignment="1">
      <alignment vertical="center" wrapText="1"/>
    </xf>
    <xf numFmtId="49" fontId="4" fillId="0" borderId="10" xfId="1" applyNumberFormat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 wrapText="1"/>
    </xf>
    <xf numFmtId="49" fontId="4" fillId="0" borderId="0" xfId="1" applyNumberFormat="1" applyFont="1" applyBorder="1" applyAlignment="1">
      <alignment vertical="center" wrapText="1"/>
    </xf>
    <xf numFmtId="49" fontId="4" fillId="0" borderId="0" xfId="1" applyNumberFormat="1" applyFont="1"/>
    <xf numFmtId="0" fontId="5" fillId="0" borderId="0" xfId="1" applyFont="1"/>
    <xf numFmtId="49" fontId="5" fillId="0" borderId="0" xfId="1" applyNumberFormat="1" applyFont="1"/>
    <xf numFmtId="0" fontId="1" fillId="0" borderId="0" xfId="1"/>
    <xf numFmtId="49" fontId="1" fillId="0" borderId="0" xfId="1" applyNumberFormat="1"/>
    <xf numFmtId="4" fontId="3" fillId="0" borderId="11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Fill="1" applyBorder="1"/>
    <xf numFmtId="4" fontId="4" fillId="0" borderId="15" xfId="1" applyNumberFormat="1" applyFont="1" applyBorder="1"/>
    <xf numFmtId="4" fontId="3" fillId="0" borderId="18" xfId="1" applyNumberFormat="1" applyFont="1" applyBorder="1" applyAlignment="1">
      <alignment horizontal="right" vertical="center" wrapText="1"/>
    </xf>
    <xf numFmtId="4" fontId="3" fillId="0" borderId="11" xfId="1" applyNumberFormat="1" applyFont="1" applyFill="1" applyBorder="1"/>
    <xf numFmtId="4" fontId="3" fillId="0" borderId="11" xfId="1" applyNumberFormat="1" applyFont="1" applyBorder="1" applyAlignment="1">
      <alignment horizontal="right" vertical="center" wrapText="1"/>
    </xf>
    <xf numFmtId="4" fontId="3" fillId="0" borderId="0" xfId="1" applyNumberFormat="1" applyFont="1" applyBorder="1" applyAlignment="1">
      <alignment horizontal="right" vertical="center" wrapText="1"/>
    </xf>
    <xf numFmtId="4" fontId="4" fillId="0" borderId="0" xfId="1" applyNumberFormat="1" applyFont="1"/>
    <xf numFmtId="4" fontId="5" fillId="0" borderId="0" xfId="1" applyNumberFormat="1" applyFont="1"/>
    <xf numFmtId="4" fontId="1" fillId="0" borderId="0" xfId="1" applyNumberFormat="1"/>
    <xf numFmtId="49" fontId="4" fillId="0" borderId="5" xfId="1" applyNumberFormat="1" applyFont="1" applyBorder="1" applyAlignment="1">
      <alignment horizontal="center" wrapText="1"/>
    </xf>
    <xf numFmtId="4" fontId="4" fillId="2" borderId="14" xfId="1" applyNumberFormat="1" applyFont="1" applyFill="1" applyBorder="1"/>
    <xf numFmtId="4" fontId="4" fillId="2" borderId="15" xfId="1" applyNumberFormat="1" applyFont="1" applyFill="1" applyBorder="1"/>
    <xf numFmtId="4" fontId="4" fillId="2" borderId="7" xfId="1" applyNumberFormat="1" applyFont="1" applyFill="1" applyBorder="1"/>
    <xf numFmtId="4" fontId="4" fillId="2" borderId="16" xfId="1" applyNumberFormat="1" applyFont="1" applyFill="1" applyBorder="1"/>
    <xf numFmtId="4" fontId="3" fillId="2" borderId="18" xfId="1" applyNumberFormat="1" applyFont="1" applyFill="1" applyBorder="1" applyAlignment="1">
      <alignment horizontal="right" vertical="center" wrapText="1"/>
    </xf>
    <xf numFmtId="4" fontId="3" fillId="2" borderId="11" xfId="1" applyNumberFormat="1" applyFont="1" applyFill="1" applyBorder="1" applyAlignment="1">
      <alignment horizontal="right" vertical="center" wrapText="1"/>
    </xf>
    <xf numFmtId="4" fontId="4" fillId="2" borderId="14" xfId="1" applyNumberFormat="1" applyFont="1" applyFill="1" applyBorder="1" applyAlignment="1">
      <alignment horizontal="right" wrapText="1"/>
    </xf>
    <xf numFmtId="4" fontId="4" fillId="2" borderId="15" xfId="1" applyNumberFormat="1" applyFont="1" applyFill="1" applyBorder="1" applyAlignment="1">
      <alignment horizontal="right" wrapText="1"/>
    </xf>
    <xf numFmtId="4" fontId="4" fillId="2" borderId="14" xfId="1" applyNumberFormat="1" applyFont="1" applyFill="1" applyBorder="1" applyAlignment="1">
      <alignment horizontal="right" vertical="center" wrapText="1"/>
    </xf>
    <xf numFmtId="4" fontId="4" fillId="2" borderId="15" xfId="1" applyNumberFormat="1" applyFont="1" applyFill="1" applyBorder="1" applyAlignment="1">
      <alignment horizontal="right" vertical="center" wrapText="1"/>
    </xf>
    <xf numFmtId="4" fontId="3" fillId="2" borderId="11" xfId="1" applyNumberFormat="1" applyFont="1" applyFill="1" applyBorder="1"/>
    <xf numFmtId="4" fontId="3" fillId="2" borderId="18" xfId="1" applyNumberFormat="1" applyFont="1" applyFill="1" applyBorder="1"/>
    <xf numFmtId="4" fontId="4" fillId="2" borderId="22" xfId="1" applyNumberFormat="1" applyFont="1" applyFill="1" applyBorder="1"/>
    <xf numFmtId="4" fontId="4" fillId="2" borderId="23" xfId="1" applyNumberFormat="1" applyFont="1" applyFill="1" applyBorder="1"/>
    <xf numFmtId="4" fontId="4" fillId="2" borderId="1" xfId="1" applyNumberFormat="1" applyFont="1" applyFill="1" applyBorder="1"/>
    <xf numFmtId="4" fontId="3" fillId="2" borderId="4" xfId="1" applyNumberFormat="1" applyFont="1" applyFill="1" applyBorder="1" applyAlignment="1">
      <alignment horizontal="right" vertical="center" wrapText="1"/>
    </xf>
    <xf numFmtId="4" fontId="3" fillId="2" borderId="25" xfId="1" applyNumberFormat="1" applyFont="1" applyFill="1" applyBorder="1" applyAlignment="1">
      <alignment horizontal="right" vertical="center" wrapText="1"/>
    </xf>
    <xf numFmtId="0" fontId="4" fillId="0" borderId="2" xfId="1" applyFont="1" applyBorder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2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right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justify" wrapText="1"/>
    </xf>
    <xf numFmtId="0" fontId="3" fillId="0" borderId="12" xfId="1" applyFont="1" applyBorder="1" applyAlignment="1">
      <alignment horizontal="center" vertical="justify" wrapText="1"/>
    </xf>
    <xf numFmtId="0" fontId="3" fillId="0" borderId="6" xfId="1" applyFont="1" applyBorder="1" applyAlignment="1">
      <alignment horizontal="center" vertical="justify" wrapText="1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textRotation="90" wrapText="1"/>
    </xf>
    <xf numFmtId="49" fontId="3" fillId="0" borderId="8" xfId="1" applyNumberFormat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 wrapText="1"/>
    </xf>
  </cellXfs>
  <cellStyles count="4">
    <cellStyle name="Обычный" xfId="0" builtinId="0"/>
    <cellStyle name="Обычный 2" xfId="3"/>
    <cellStyle name="Обычный_Прил№5 (вед.2006)2007 3" xfId="1"/>
    <cellStyle name="Обычный_ПРИЛОЖЕНИЕ №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abSelected="1" topLeftCell="A47" workbookViewId="0">
      <selection activeCell="A3" sqref="A3:G3"/>
    </sheetView>
  </sheetViews>
  <sheetFormatPr defaultRowHeight="14.4" x14ac:dyDescent="0.3"/>
  <cols>
    <col min="1" max="1" width="4.44140625" style="35" customWidth="1"/>
    <col min="2" max="2" width="57.6640625" style="35" customWidth="1"/>
    <col min="3" max="4" width="5.44140625" style="36" customWidth="1"/>
    <col min="5" max="5" width="12.44140625" style="35" customWidth="1"/>
    <col min="6" max="7" width="12.6640625" style="35" customWidth="1"/>
  </cols>
  <sheetData>
    <row r="2" spans="1:7" x14ac:dyDescent="0.3">
      <c r="A2" s="66" t="s">
        <v>0</v>
      </c>
      <c r="B2" s="66"/>
      <c r="C2" s="66"/>
      <c r="D2" s="66"/>
      <c r="E2" s="66"/>
      <c r="F2" s="66"/>
      <c r="G2" s="66"/>
    </row>
    <row r="3" spans="1:7" ht="58.2" customHeight="1" x14ac:dyDescent="0.3">
      <c r="A3" s="67" t="s">
        <v>66</v>
      </c>
      <c r="B3" s="68"/>
      <c r="C3" s="68"/>
      <c r="D3" s="68"/>
      <c r="E3" s="68"/>
      <c r="F3" s="68"/>
      <c r="G3" s="68"/>
    </row>
    <row r="4" spans="1:7" x14ac:dyDescent="0.3">
      <c r="A4" s="69"/>
      <c r="B4" s="69"/>
      <c r="C4" s="69"/>
      <c r="D4" s="69"/>
      <c r="E4" s="69"/>
      <c r="F4" s="69"/>
      <c r="G4" s="69"/>
    </row>
    <row r="5" spans="1:7" x14ac:dyDescent="0.3">
      <c r="A5" s="70"/>
      <c r="B5" s="70"/>
      <c r="C5" s="70"/>
      <c r="D5" s="70"/>
      <c r="E5" s="70"/>
      <c r="F5" s="70"/>
      <c r="G5" s="70"/>
    </row>
    <row r="6" spans="1:7" ht="46.2" customHeight="1" x14ac:dyDescent="0.3">
      <c r="A6" s="82" t="s">
        <v>58</v>
      </c>
      <c r="B6" s="82"/>
      <c r="C6" s="82"/>
      <c r="D6" s="82"/>
      <c r="E6" s="82"/>
      <c r="F6" s="82"/>
      <c r="G6" s="82"/>
    </row>
    <row r="7" spans="1:7" ht="15" thickBot="1" x14ac:dyDescent="0.35">
      <c r="A7" s="1"/>
      <c r="B7" s="65" t="s">
        <v>1</v>
      </c>
      <c r="C7" s="65"/>
      <c r="D7" s="65"/>
      <c r="E7" s="65"/>
      <c r="F7" s="65"/>
      <c r="G7" s="65"/>
    </row>
    <row r="8" spans="1:7" x14ac:dyDescent="0.3">
      <c r="A8" s="76" t="s">
        <v>2</v>
      </c>
      <c r="B8" s="78" t="s">
        <v>3</v>
      </c>
      <c r="C8" s="80" t="s">
        <v>4</v>
      </c>
      <c r="D8" s="80" t="s">
        <v>5</v>
      </c>
      <c r="E8" s="71" t="s">
        <v>59</v>
      </c>
      <c r="F8" s="71" t="s">
        <v>60</v>
      </c>
      <c r="G8" s="71" t="s">
        <v>61</v>
      </c>
    </row>
    <row r="9" spans="1:7" ht="15" thickBot="1" x14ac:dyDescent="0.35">
      <c r="A9" s="77"/>
      <c r="B9" s="79"/>
      <c r="C9" s="81"/>
      <c r="D9" s="81"/>
      <c r="E9" s="72"/>
      <c r="F9" s="72"/>
      <c r="G9" s="72"/>
    </row>
    <row r="10" spans="1:7" ht="14.4" customHeight="1" thickBot="1" x14ac:dyDescent="0.35">
      <c r="A10" s="73">
        <v>1</v>
      </c>
      <c r="B10" s="2" t="s">
        <v>6</v>
      </c>
      <c r="C10" s="3" t="s">
        <v>7</v>
      </c>
      <c r="D10" s="3" t="s">
        <v>8</v>
      </c>
      <c r="E10" s="37">
        <f>E11+E12+E13+E14+E15+E16</f>
        <v>18493802.280000001</v>
      </c>
      <c r="F10" s="37">
        <f>SUM(F11:F16)</f>
        <v>13337802.280000001</v>
      </c>
      <c r="G10" s="37">
        <f>G11+G12+G13+G14+G15+G16</f>
        <v>13342802.280000001</v>
      </c>
    </row>
    <row r="11" spans="1:7" ht="26.4" hidden="1" x14ac:dyDescent="0.3">
      <c r="A11" s="74"/>
      <c r="B11" s="4" t="s">
        <v>9</v>
      </c>
      <c r="C11" s="5" t="s">
        <v>7</v>
      </c>
      <c r="D11" s="5" t="s">
        <v>10</v>
      </c>
      <c r="E11" s="38">
        <v>0</v>
      </c>
      <c r="F11" s="39">
        <v>0</v>
      </c>
      <c r="G11" s="39">
        <v>0</v>
      </c>
    </row>
    <row r="12" spans="1:7" ht="39.6" x14ac:dyDescent="0.3">
      <c r="A12" s="74"/>
      <c r="B12" s="4" t="s">
        <v>11</v>
      </c>
      <c r="C12" s="5" t="s">
        <v>7</v>
      </c>
      <c r="D12" s="5" t="s">
        <v>12</v>
      </c>
      <c r="E12" s="48">
        <v>6124754.46</v>
      </c>
      <c r="F12" s="49">
        <v>6124754.46</v>
      </c>
      <c r="G12" s="49">
        <v>6124754.46</v>
      </c>
    </row>
    <row r="13" spans="1:7" ht="39.6" x14ac:dyDescent="0.3">
      <c r="A13" s="74"/>
      <c r="B13" s="4" t="s">
        <v>13</v>
      </c>
      <c r="C13" s="5" t="s">
        <v>7</v>
      </c>
      <c r="D13" s="5" t="s">
        <v>14</v>
      </c>
      <c r="E13" s="48">
        <v>85047.82</v>
      </c>
      <c r="F13" s="48">
        <v>85047.82</v>
      </c>
      <c r="G13" s="48">
        <v>85047.82</v>
      </c>
    </row>
    <row r="14" spans="1:7" x14ac:dyDescent="0.3">
      <c r="A14" s="74"/>
      <c r="B14" s="6" t="s">
        <v>15</v>
      </c>
      <c r="C14" s="5" t="s">
        <v>7</v>
      </c>
      <c r="D14" s="5" t="s">
        <v>16</v>
      </c>
      <c r="E14" s="48">
        <v>1500000</v>
      </c>
      <c r="F14" s="49">
        <v>0</v>
      </c>
      <c r="G14" s="49">
        <v>0</v>
      </c>
    </row>
    <row r="15" spans="1:7" x14ac:dyDescent="0.3">
      <c r="A15" s="74"/>
      <c r="B15" s="4" t="s">
        <v>17</v>
      </c>
      <c r="C15" s="5" t="s">
        <v>7</v>
      </c>
      <c r="D15" s="5" t="s">
        <v>18</v>
      </c>
      <c r="E15" s="48">
        <v>350000</v>
      </c>
      <c r="F15" s="49">
        <v>350000</v>
      </c>
      <c r="G15" s="49">
        <v>350000</v>
      </c>
    </row>
    <row r="16" spans="1:7" ht="15" thickBot="1" x14ac:dyDescent="0.35">
      <c r="A16" s="75"/>
      <c r="B16" s="7" t="s">
        <v>19</v>
      </c>
      <c r="C16" s="8" t="s">
        <v>7</v>
      </c>
      <c r="D16" s="8" t="s">
        <v>20</v>
      </c>
      <c r="E16" s="50">
        <v>10434000</v>
      </c>
      <c r="F16" s="51">
        <f>1774000+500000+4504000</f>
        <v>6778000</v>
      </c>
      <c r="G16" s="51">
        <f>1759000+520000+4504000</f>
        <v>6783000</v>
      </c>
    </row>
    <row r="17" spans="1:7" ht="15" thickBot="1" x14ac:dyDescent="0.35">
      <c r="A17" s="9">
        <v>2</v>
      </c>
      <c r="B17" s="2" t="s">
        <v>21</v>
      </c>
      <c r="C17" s="3" t="s">
        <v>10</v>
      </c>
      <c r="D17" s="3" t="s">
        <v>8</v>
      </c>
      <c r="E17" s="52">
        <f>E18</f>
        <v>308372.05</v>
      </c>
      <c r="F17" s="52">
        <f>SUM(F18)</f>
        <v>311237.96000000002</v>
      </c>
      <c r="G17" s="52">
        <f>SUM(G18)</f>
        <v>321878.48</v>
      </c>
    </row>
    <row r="18" spans="1:7" ht="15" thickBot="1" x14ac:dyDescent="0.35">
      <c r="A18" s="10"/>
      <c r="B18" s="7" t="s">
        <v>22</v>
      </c>
      <c r="C18" s="8" t="s">
        <v>10</v>
      </c>
      <c r="D18" s="8" t="s">
        <v>23</v>
      </c>
      <c r="E18" s="48">
        <v>308372.05</v>
      </c>
      <c r="F18" s="49">
        <v>311237.96000000002</v>
      </c>
      <c r="G18" s="49">
        <v>321878.48</v>
      </c>
    </row>
    <row r="19" spans="1:7" ht="27" thickBot="1" x14ac:dyDescent="0.35">
      <c r="A19" s="9">
        <v>3</v>
      </c>
      <c r="B19" s="11" t="s">
        <v>24</v>
      </c>
      <c r="C19" s="3" t="s">
        <v>23</v>
      </c>
      <c r="D19" s="3" t="s">
        <v>8</v>
      </c>
      <c r="E19" s="53">
        <f>SUM(E20+E21)</f>
        <v>1333000</v>
      </c>
      <c r="F19" s="53">
        <f t="shared" ref="F19:G19" si="0">SUM(F20+F21)</f>
        <v>1763000</v>
      </c>
      <c r="G19" s="53">
        <f t="shared" si="0"/>
        <v>1653000</v>
      </c>
    </row>
    <row r="20" spans="1:7" ht="36.6" customHeight="1" x14ac:dyDescent="0.3">
      <c r="A20" s="12"/>
      <c r="B20" s="6" t="s">
        <v>62</v>
      </c>
      <c r="C20" s="5" t="s">
        <v>23</v>
      </c>
      <c r="D20" s="5" t="s">
        <v>25</v>
      </c>
      <c r="E20" s="54">
        <v>1283000</v>
      </c>
      <c r="F20" s="55">
        <v>1213000</v>
      </c>
      <c r="G20" s="55">
        <v>1103000</v>
      </c>
    </row>
    <row r="21" spans="1:7" ht="36.6" customHeight="1" thickBot="1" x14ac:dyDescent="0.35">
      <c r="A21" s="12"/>
      <c r="B21" s="6" t="s">
        <v>63</v>
      </c>
      <c r="C21" s="5" t="s">
        <v>23</v>
      </c>
      <c r="D21" s="5" t="s">
        <v>26</v>
      </c>
      <c r="E21" s="54">
        <v>50000</v>
      </c>
      <c r="F21" s="54">
        <f t="shared" ref="F21:G21" si="1">SUM(F22:F23)</f>
        <v>550000</v>
      </c>
      <c r="G21" s="54">
        <f t="shared" si="1"/>
        <v>550000</v>
      </c>
    </row>
    <row r="22" spans="1:7" ht="0.6" customHeight="1" thickBot="1" x14ac:dyDescent="0.35">
      <c r="A22" s="12"/>
      <c r="B22" s="6" t="s">
        <v>64</v>
      </c>
      <c r="C22" s="5" t="s">
        <v>23</v>
      </c>
      <c r="D22" s="5" t="s">
        <v>26</v>
      </c>
      <c r="E22" s="54">
        <v>1500000</v>
      </c>
      <c r="F22" s="55">
        <v>500000</v>
      </c>
      <c r="G22" s="55">
        <v>500000</v>
      </c>
    </row>
    <row r="23" spans="1:7" ht="66.599999999999994" hidden="1" thickBot="1" x14ac:dyDescent="0.35">
      <c r="A23" s="13"/>
      <c r="B23" s="14" t="s">
        <v>65</v>
      </c>
      <c r="C23" s="8" t="s">
        <v>23</v>
      </c>
      <c r="D23" s="8" t="s">
        <v>26</v>
      </c>
      <c r="E23" s="50">
        <v>50000</v>
      </c>
      <c r="F23" s="51">
        <v>50000</v>
      </c>
      <c r="G23" s="51">
        <v>50000</v>
      </c>
    </row>
    <row r="24" spans="1:7" ht="15" thickBot="1" x14ac:dyDescent="0.35">
      <c r="A24" s="9">
        <v>4</v>
      </c>
      <c r="B24" s="2" t="s">
        <v>27</v>
      </c>
      <c r="C24" s="3" t="s">
        <v>12</v>
      </c>
      <c r="D24" s="3" t="s">
        <v>8</v>
      </c>
      <c r="E24" s="53">
        <f>E25+E26</f>
        <v>300000</v>
      </c>
      <c r="F24" s="52">
        <f>F25+F26</f>
        <v>300000</v>
      </c>
      <c r="G24" s="52">
        <f>G25+G26</f>
        <v>300000</v>
      </c>
    </row>
    <row r="25" spans="1:7" ht="0.6" customHeight="1" x14ac:dyDescent="0.3">
      <c r="A25" s="15"/>
      <c r="B25" s="6" t="s">
        <v>28</v>
      </c>
      <c r="C25" s="5" t="s">
        <v>12</v>
      </c>
      <c r="D25" s="5" t="s">
        <v>29</v>
      </c>
      <c r="E25" s="56"/>
      <c r="F25" s="57"/>
      <c r="G25" s="57"/>
    </row>
    <row r="26" spans="1:7" ht="15" thickBot="1" x14ac:dyDescent="0.35">
      <c r="A26" s="12"/>
      <c r="B26" s="6" t="s">
        <v>30</v>
      </c>
      <c r="C26" s="5" t="s">
        <v>12</v>
      </c>
      <c r="D26" s="5" t="s">
        <v>31</v>
      </c>
      <c r="E26" s="48">
        <v>300000</v>
      </c>
      <c r="F26" s="49">
        <v>300000</v>
      </c>
      <c r="G26" s="49">
        <v>300000</v>
      </c>
    </row>
    <row r="27" spans="1:7" ht="15" thickBot="1" x14ac:dyDescent="0.35">
      <c r="A27" s="9">
        <v>5</v>
      </c>
      <c r="B27" s="11" t="s">
        <v>32</v>
      </c>
      <c r="C27" s="3" t="s">
        <v>33</v>
      </c>
      <c r="D27" s="3" t="s">
        <v>8</v>
      </c>
      <c r="E27" s="53">
        <f>SUM(E28:E30)</f>
        <v>18827986.620000001</v>
      </c>
      <c r="F27" s="53">
        <f t="shared" ref="F27:G27" si="2">SUM(F28:F30)</f>
        <v>16568999.83</v>
      </c>
      <c r="G27" s="53">
        <f t="shared" si="2"/>
        <v>15817972.68</v>
      </c>
    </row>
    <row r="28" spans="1:7" x14ac:dyDescent="0.3">
      <c r="A28" s="16"/>
      <c r="B28" s="6" t="s">
        <v>34</v>
      </c>
      <c r="C28" s="5" t="s">
        <v>33</v>
      </c>
      <c r="D28" s="5" t="s">
        <v>7</v>
      </c>
      <c r="E28" s="56">
        <v>300000</v>
      </c>
      <c r="F28" s="57">
        <v>300000</v>
      </c>
      <c r="G28" s="57">
        <v>300000</v>
      </c>
    </row>
    <row r="29" spans="1:7" x14ac:dyDescent="0.3">
      <c r="A29" s="16"/>
      <c r="B29" s="6" t="s">
        <v>35</v>
      </c>
      <c r="C29" s="5" t="s">
        <v>33</v>
      </c>
      <c r="D29" s="5" t="s">
        <v>23</v>
      </c>
      <c r="E29" s="56">
        <v>17418962.620000001</v>
      </c>
      <c r="F29" s="57">
        <f>19500000-4340024.17</f>
        <v>15159975.83</v>
      </c>
      <c r="G29" s="57">
        <f>19820000-4943051.32-468000</f>
        <v>14408948.68</v>
      </c>
    </row>
    <row r="30" spans="1:7" ht="15" thickBot="1" x14ac:dyDescent="0.35">
      <c r="A30" s="10"/>
      <c r="B30" s="7" t="s">
        <v>36</v>
      </c>
      <c r="C30" s="8" t="s">
        <v>33</v>
      </c>
      <c r="D30" s="8" t="s">
        <v>33</v>
      </c>
      <c r="E30" s="50">
        <v>1109024</v>
      </c>
      <c r="F30" s="51">
        <v>1109024</v>
      </c>
      <c r="G30" s="51">
        <v>1109024</v>
      </c>
    </row>
    <row r="31" spans="1:7" ht="15" thickBot="1" x14ac:dyDescent="0.35">
      <c r="A31" s="9">
        <v>6</v>
      </c>
      <c r="B31" s="11" t="s">
        <v>37</v>
      </c>
      <c r="C31" s="3" t="s">
        <v>14</v>
      </c>
      <c r="D31" s="3" t="s">
        <v>8</v>
      </c>
      <c r="E31" s="58">
        <f>E32</f>
        <v>739874.47</v>
      </c>
      <c r="F31" s="59">
        <f>F32</f>
        <v>700000</v>
      </c>
      <c r="G31" s="59">
        <f>G32</f>
        <v>700000</v>
      </c>
    </row>
    <row r="32" spans="1:7" ht="15" thickBot="1" x14ac:dyDescent="0.35">
      <c r="A32" s="17"/>
      <c r="B32" s="18" t="s">
        <v>38</v>
      </c>
      <c r="C32" s="19" t="s">
        <v>14</v>
      </c>
      <c r="D32" s="19" t="s">
        <v>23</v>
      </c>
      <c r="E32" s="60">
        <v>739874.47</v>
      </c>
      <c r="F32" s="61">
        <f>1000000-300000</f>
        <v>700000</v>
      </c>
      <c r="G32" s="62">
        <f>1000000-300000</f>
        <v>700000</v>
      </c>
    </row>
    <row r="33" spans="1:7" ht="14.4" customHeight="1" thickBot="1" x14ac:dyDescent="0.35">
      <c r="A33" s="9">
        <v>7</v>
      </c>
      <c r="B33" s="11" t="s">
        <v>39</v>
      </c>
      <c r="C33" s="3" t="s">
        <v>16</v>
      </c>
      <c r="D33" s="3" t="s">
        <v>8</v>
      </c>
      <c r="E33" s="53">
        <f>E34+E35</f>
        <v>60000</v>
      </c>
      <c r="F33" s="52">
        <f>F34+F35</f>
        <v>60000</v>
      </c>
      <c r="G33" s="52">
        <f>G34+G35</f>
        <v>60000</v>
      </c>
    </row>
    <row r="34" spans="1:7" hidden="1" x14ac:dyDescent="0.3">
      <c r="A34" s="16"/>
      <c r="B34" s="4" t="s">
        <v>40</v>
      </c>
      <c r="C34" s="5" t="s">
        <v>16</v>
      </c>
      <c r="D34" s="5" t="s">
        <v>16</v>
      </c>
      <c r="E34" s="48">
        <v>0</v>
      </c>
      <c r="F34" s="49">
        <v>0</v>
      </c>
      <c r="G34" s="49">
        <v>0</v>
      </c>
    </row>
    <row r="35" spans="1:7" ht="27" thickBot="1" x14ac:dyDescent="0.35">
      <c r="A35" s="16"/>
      <c r="B35" s="4" t="s">
        <v>41</v>
      </c>
      <c r="C35" s="8" t="s">
        <v>16</v>
      </c>
      <c r="D35" s="8" t="s">
        <v>33</v>
      </c>
      <c r="E35" s="48">
        <v>60000</v>
      </c>
      <c r="F35" s="49">
        <v>60000</v>
      </c>
      <c r="G35" s="49">
        <v>60000</v>
      </c>
    </row>
    <row r="36" spans="1:7" ht="15" thickBot="1" x14ac:dyDescent="0.35">
      <c r="A36" s="9">
        <v>8</v>
      </c>
      <c r="B36" s="11" t="s">
        <v>42</v>
      </c>
      <c r="C36" s="3" t="s">
        <v>43</v>
      </c>
      <c r="D36" s="3" t="s">
        <v>8</v>
      </c>
      <c r="E36" s="53">
        <f>SUM(E37)</f>
        <v>8184796</v>
      </c>
      <c r="F36" s="52">
        <f>SUM(F37:F37)</f>
        <v>7014796</v>
      </c>
      <c r="G36" s="52">
        <f>SUM(G37:G37)</f>
        <v>7014796</v>
      </c>
    </row>
    <row r="37" spans="1:7" ht="14.4" customHeight="1" thickBot="1" x14ac:dyDescent="0.35">
      <c r="A37" s="10"/>
      <c r="B37" s="20" t="s">
        <v>44</v>
      </c>
      <c r="C37" s="5" t="s">
        <v>43</v>
      </c>
      <c r="D37" s="8" t="s">
        <v>7</v>
      </c>
      <c r="E37" s="48">
        <v>8184796</v>
      </c>
      <c r="F37" s="49">
        <v>7014796</v>
      </c>
      <c r="G37" s="49">
        <v>7014796</v>
      </c>
    </row>
    <row r="38" spans="1:7" ht="15" hidden="1" thickBot="1" x14ac:dyDescent="0.35">
      <c r="A38" s="21">
        <v>9</v>
      </c>
      <c r="B38" s="22" t="s">
        <v>45</v>
      </c>
      <c r="C38" s="23" t="s">
        <v>29</v>
      </c>
      <c r="D38" s="23" t="s">
        <v>8</v>
      </c>
      <c r="E38" s="63">
        <f>SUM(E39)</f>
        <v>0</v>
      </c>
      <c r="F38" s="64">
        <f>SUM(F39:F39)</f>
        <v>0</v>
      </c>
      <c r="G38" s="64">
        <f>SUM(G39:G39)</f>
        <v>0</v>
      </c>
    </row>
    <row r="39" spans="1:7" ht="15" hidden="1" thickBot="1" x14ac:dyDescent="0.35">
      <c r="A39" s="10"/>
      <c r="B39" s="20" t="s">
        <v>46</v>
      </c>
      <c r="C39" s="5" t="s">
        <v>29</v>
      </c>
      <c r="D39" s="8" t="s">
        <v>10</v>
      </c>
      <c r="E39" s="48">
        <v>0</v>
      </c>
      <c r="F39" s="49">
        <v>0</v>
      </c>
      <c r="G39" s="49">
        <v>0</v>
      </c>
    </row>
    <row r="40" spans="1:7" ht="15" thickBot="1" x14ac:dyDescent="0.35">
      <c r="A40" s="9">
        <v>9</v>
      </c>
      <c r="B40" s="11" t="s">
        <v>47</v>
      </c>
      <c r="C40" s="23" t="s">
        <v>25</v>
      </c>
      <c r="D40" s="24" t="s">
        <v>8</v>
      </c>
      <c r="E40" s="53">
        <f>E41+E42+E43</f>
        <v>862094.88</v>
      </c>
      <c r="F40" s="53">
        <f>F41+F42+F43</f>
        <v>862094.88</v>
      </c>
      <c r="G40" s="53">
        <f>G41+G42+G43</f>
        <v>862094.88</v>
      </c>
    </row>
    <row r="41" spans="1:7" x14ac:dyDescent="0.3">
      <c r="A41" s="12"/>
      <c r="B41" s="4" t="s">
        <v>48</v>
      </c>
      <c r="C41" s="47" t="s">
        <v>25</v>
      </c>
      <c r="D41" s="25" t="s">
        <v>7</v>
      </c>
      <c r="E41" s="48">
        <v>112094.88</v>
      </c>
      <c r="F41" s="49">
        <v>112094.88</v>
      </c>
      <c r="G41" s="49">
        <v>112094.88</v>
      </c>
    </row>
    <row r="42" spans="1:7" ht="26.4" x14ac:dyDescent="0.3">
      <c r="A42" s="12"/>
      <c r="B42" s="6" t="s">
        <v>49</v>
      </c>
      <c r="C42" s="26" t="s">
        <v>25</v>
      </c>
      <c r="D42" s="27" t="s">
        <v>23</v>
      </c>
      <c r="E42" s="56">
        <v>400000</v>
      </c>
      <c r="F42" s="56">
        <v>400000</v>
      </c>
      <c r="G42" s="56">
        <v>400000</v>
      </c>
    </row>
    <row r="43" spans="1:7" ht="15" thickBot="1" x14ac:dyDescent="0.35">
      <c r="A43" s="16"/>
      <c r="B43" s="4" t="s">
        <v>50</v>
      </c>
      <c r="C43" s="8" t="s">
        <v>25</v>
      </c>
      <c r="D43" s="25" t="s">
        <v>14</v>
      </c>
      <c r="E43" s="48">
        <v>350000</v>
      </c>
      <c r="F43" s="49">
        <v>350000</v>
      </c>
      <c r="G43" s="49">
        <v>350000</v>
      </c>
    </row>
    <row r="44" spans="1:7" ht="15" thickBot="1" x14ac:dyDescent="0.35">
      <c r="A44" s="9">
        <v>10</v>
      </c>
      <c r="B44" s="11" t="s">
        <v>51</v>
      </c>
      <c r="C44" s="3" t="s">
        <v>18</v>
      </c>
      <c r="D44" s="3" t="s">
        <v>8</v>
      </c>
      <c r="E44" s="58">
        <f>SUM(E45)</f>
        <v>650000</v>
      </c>
      <c r="F44" s="58">
        <f>SUM(F45)</f>
        <v>485000</v>
      </c>
      <c r="G44" s="58">
        <f>SUM(G45)</f>
        <v>505000</v>
      </c>
    </row>
    <row r="45" spans="1:7" ht="15" thickBot="1" x14ac:dyDescent="0.35">
      <c r="A45" s="10"/>
      <c r="B45" s="20" t="s">
        <v>52</v>
      </c>
      <c r="C45" s="8" t="s">
        <v>18</v>
      </c>
      <c r="D45" s="8" t="s">
        <v>7</v>
      </c>
      <c r="E45" s="50">
        <v>650000</v>
      </c>
      <c r="F45" s="51">
        <v>485000</v>
      </c>
      <c r="G45" s="51">
        <v>505000</v>
      </c>
    </row>
    <row r="46" spans="1:7" ht="15" thickBot="1" x14ac:dyDescent="0.35">
      <c r="A46" s="9"/>
      <c r="B46" s="11" t="s">
        <v>53</v>
      </c>
      <c r="C46" s="3" t="s">
        <v>54</v>
      </c>
      <c r="D46" s="3" t="s">
        <v>8</v>
      </c>
      <c r="E46" s="41">
        <f>E10+E17+E19+E24+E27+E31+E33+E36+E40+E44</f>
        <v>49759926.300000004</v>
      </c>
      <c r="F46" s="41">
        <f>F10+F17+F19+F24+F27+F31+F33+F36+F40+F44</f>
        <v>41402930.950000003</v>
      </c>
      <c r="G46" s="41">
        <f>G10+G17+G19+G24+G27+G31+G33+G36+G40+G44</f>
        <v>40577544.32</v>
      </c>
    </row>
    <row r="47" spans="1:7" ht="15" thickBot="1" x14ac:dyDescent="0.35">
      <c r="A47" s="12">
        <v>11</v>
      </c>
      <c r="B47" s="6" t="s">
        <v>55</v>
      </c>
      <c r="C47" s="8" t="s">
        <v>54</v>
      </c>
      <c r="D47" s="5" t="s">
        <v>54</v>
      </c>
      <c r="E47" s="38">
        <v>0</v>
      </c>
      <c r="F47" s="39">
        <v>1002351.1</v>
      </c>
      <c r="G47" s="39">
        <v>2118719.25</v>
      </c>
    </row>
    <row r="48" spans="1:7" ht="15" thickBot="1" x14ac:dyDescent="0.35">
      <c r="A48" s="28"/>
      <c r="B48" s="11" t="s">
        <v>56</v>
      </c>
      <c r="C48" s="3"/>
      <c r="D48" s="3"/>
      <c r="E48" s="42">
        <f>E46</f>
        <v>49759926.300000004</v>
      </c>
      <c r="F48" s="42">
        <f>F46+F47</f>
        <v>42405282.050000004</v>
      </c>
      <c r="G48" s="42">
        <f>G46+G47</f>
        <v>42696263.57</v>
      </c>
    </row>
    <row r="49" spans="1:7" ht="15" thickBot="1" x14ac:dyDescent="0.35">
      <c r="A49" s="28"/>
      <c r="B49" s="11" t="s">
        <v>57</v>
      </c>
      <c r="C49" s="29"/>
      <c r="D49" s="29"/>
      <c r="E49" s="42"/>
      <c r="F49" s="40"/>
      <c r="G49" s="40"/>
    </row>
    <row r="50" spans="1:7" ht="0.6" customHeight="1" x14ac:dyDescent="0.3">
      <c r="A50" s="4"/>
      <c r="B50" s="30"/>
      <c r="C50" s="31"/>
      <c r="D50" s="31"/>
      <c r="E50" s="43"/>
      <c r="F50" s="44"/>
      <c r="G50" s="44"/>
    </row>
    <row r="51" spans="1:7" hidden="1" x14ac:dyDescent="0.3">
      <c r="A51" s="1"/>
      <c r="B51" s="1"/>
      <c r="C51" s="32"/>
      <c r="D51" s="1"/>
      <c r="E51" s="44">
        <v>42159160.140000001</v>
      </c>
      <c r="F51" s="44">
        <v>42405282.049999997</v>
      </c>
      <c r="G51" s="44">
        <v>42696263.57</v>
      </c>
    </row>
    <row r="52" spans="1:7" hidden="1" x14ac:dyDescent="0.3">
      <c r="A52" s="33"/>
      <c r="B52" s="33"/>
      <c r="C52" s="34"/>
      <c r="D52" s="34"/>
      <c r="E52" s="45"/>
      <c r="F52" s="45"/>
      <c r="G52" s="45"/>
    </row>
    <row r="53" spans="1:7" hidden="1" x14ac:dyDescent="0.3">
      <c r="E53" s="46">
        <f>SUM(E51-E48)</f>
        <v>-7600766.1600000039</v>
      </c>
      <c r="F53" s="46">
        <f t="shared" ref="F53:G53" si="3">SUM(F51-F48)</f>
        <v>-7.4505805969238281E-9</v>
      </c>
      <c r="G53" s="46">
        <f t="shared" si="3"/>
        <v>0</v>
      </c>
    </row>
    <row r="54" spans="1:7" hidden="1" x14ac:dyDescent="0.3">
      <c r="E54" s="46"/>
      <c r="F54" s="46"/>
      <c r="G54" s="46"/>
    </row>
    <row r="55" spans="1:7" hidden="1" x14ac:dyDescent="0.3">
      <c r="E55" s="46"/>
      <c r="F55" s="46">
        <v>40094044.090000004</v>
      </c>
      <c r="G55" s="46">
        <v>42374385.090000004</v>
      </c>
    </row>
    <row r="56" spans="1:7" hidden="1" x14ac:dyDescent="0.3"/>
    <row r="57" spans="1:7" hidden="1" x14ac:dyDescent="0.3"/>
  </sheetData>
  <mergeCells count="14">
    <mergeCell ref="G8:G9"/>
    <mergeCell ref="A10:A16"/>
    <mergeCell ref="A8:A9"/>
    <mergeCell ref="B8:B9"/>
    <mergeCell ref="C8:C9"/>
    <mergeCell ref="D8:D9"/>
    <mergeCell ref="E8:E9"/>
    <mergeCell ref="F8:F9"/>
    <mergeCell ref="B7:G7"/>
    <mergeCell ref="A2:G2"/>
    <mergeCell ref="A3:G3"/>
    <mergeCell ref="A4:G4"/>
    <mergeCell ref="A5:G5"/>
    <mergeCell ref="A6:G6"/>
  </mergeCells>
  <pageMargins left="0.70866141732283472" right="0.11811023622047245" top="0.55118110236220474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2023-08-18T06:30:16Z</dcterms:modified>
</cp:coreProperties>
</file>